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30" windowWidth="24915" windowHeight="11820" tabRatio="731"/>
  </bookViews>
  <sheets>
    <sheet name="Fig 1 - Comparisons" sheetId="248" r:id="rId1"/>
    <sheet name="Fig 2-Revenues" sheetId="203" r:id="rId2"/>
    <sheet name="Fig 3-Layups" sheetId="247" r:id="rId3"/>
    <sheet name="Fig 4-Cancelations" sheetId="230" r:id="rId4"/>
    <sheet name="Fig 5-Claims Incurred" sheetId="205" r:id="rId5"/>
    <sheet name="Figure 6" sheetId="249" r:id="rId6"/>
    <sheet name="Fig 4-Collision Claims.Apr-Sep" sheetId="190" state="hidden" r:id="rId7"/>
    <sheet name="Fig 7 - Budgeted Claims" sheetId="245" r:id="rId8"/>
    <sheet name="Fig 8-Investment Portfolio" sheetId="213" r:id="rId9"/>
    <sheet name="Fig 9-II ex int rate impacts" sheetId="208" r:id="rId10"/>
    <sheet name="Fig 10-Net Interest Rate Impact" sheetId="209" r:id="rId11"/>
    <sheet name="Fig 11-Basic Net Income" sheetId="210" r:id="rId12"/>
    <sheet name="Fig 12-Total Equity and MCT" sheetId="211" r:id="rId13"/>
    <sheet name="Fig 13-Extension" sheetId="212" r:id="rId14"/>
    <sheet name="Fig 14-Rebate Cost" sheetId="188" r:id="rId15"/>
    <sheet name="PF-1" sheetId="250" r:id="rId16"/>
    <sheet name="PF-2" sheetId="251" r:id="rId17"/>
    <sheet name="PF-3" sheetId="252" r:id="rId18"/>
    <sheet name="PF-4" sheetId="253" r:id="rId19"/>
    <sheet name="PF-4 Explanation" sheetId="254" r:id="rId20"/>
    <sheet name="PF-5" sheetId="255" r:id="rId21"/>
    <sheet name="PF-5 Explanation" sheetId="256" r:id="rId22"/>
    <sheet name="PF-6" sheetId="257" r:id="rId23"/>
    <sheet name="PF-6 Explanation" sheetId="258" r:id="rId24"/>
    <sheet name="PF-7" sheetId="259" r:id="rId25"/>
    <sheet name="PF-7 Explanation" sheetId="260" r:id="rId26"/>
    <sheet name="PF-8" sheetId="261" r:id="rId27"/>
    <sheet name="PF-9" sheetId="262" r:id="rId28"/>
    <sheet name="PF-10" sheetId="263" r:id="rId29"/>
    <sheet name="EPF-1" sheetId="264" r:id="rId30"/>
    <sheet name="EPF-1.1" sheetId="265" r:id="rId31"/>
    <sheet name="EPF-1.2" sheetId="266" r:id="rId32"/>
    <sheet name="EPF-1.3" sheetId="267" r:id="rId33"/>
    <sheet name="EPF-1.4" sheetId="268" r:id="rId34"/>
    <sheet name="EPF-1.5" sheetId="269" r:id="rId35"/>
    <sheet name="EPF-3" sheetId="27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A" localSheetId="33" hidden="1">'[1]Allocation basis'!#REF!</definedName>
    <definedName name="__123Graph_A" localSheetId="34" hidden="1">'[1]Allocation basis'!#REF!</definedName>
    <definedName name="__123Graph_A" localSheetId="2" hidden="1">'[1]Allocation basis'!#REF!</definedName>
    <definedName name="__123Graph_A" localSheetId="19" hidden="1">'[1]Allocation basis'!#REF!</definedName>
    <definedName name="__123Graph_A" localSheetId="21" hidden="1">'[1]Allocation basis'!#REF!</definedName>
    <definedName name="__123Graph_A" localSheetId="23" hidden="1">'[1]Allocation basis'!#REF!</definedName>
    <definedName name="__123Graph_A" localSheetId="25" hidden="1">'[1]Allocation basis'!#REF!</definedName>
    <definedName name="__123Graph_A" hidden="1">'[1]Allocation basis'!#REF!</definedName>
    <definedName name="__123Graph_B" localSheetId="33" hidden="1">'[1]Allocation basis'!#REF!</definedName>
    <definedName name="__123Graph_B" localSheetId="34" hidden="1">'[1]Allocation basis'!#REF!</definedName>
    <definedName name="__123Graph_B" localSheetId="2" hidden="1">'[1]Allocation basis'!#REF!</definedName>
    <definedName name="__123Graph_B" localSheetId="19" hidden="1">'[1]Allocation basis'!#REF!</definedName>
    <definedName name="__123Graph_B" localSheetId="21" hidden="1">'[1]Allocation basis'!#REF!</definedName>
    <definedName name="__123Graph_B" localSheetId="23" hidden="1">'[1]Allocation basis'!#REF!</definedName>
    <definedName name="__123Graph_B" localSheetId="25" hidden="1">'[1]Allocation basis'!#REF!</definedName>
    <definedName name="__123Graph_B" hidden="1">'[1]Allocation basis'!#REF!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528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528</definedName>
    <definedName name="_AtRisk_SimSetting_ShowSimulationProgressWindow" hidden="1">TRUE</definedName>
    <definedName name="_AtRisk_SimSetting_SimName001" hidden="1">2014</definedName>
    <definedName name="_AtRisk_SimSetting_SimName002" hidden="1">2015</definedName>
    <definedName name="_AtRisk_SimSetting_SimName003" hidden="1">2016</definedName>
    <definedName name="_AtRisk_SimSetting_SimName004" hidden="1">2017</definedName>
    <definedName name="_AtRisk_SimSetting_SimName005" hidden="1">2018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ter1">'[2]rels&amp;drift'!$B$72:$C$76</definedName>
    <definedName name="_ter2">'[2]rels&amp;drift'!$B$78:$C$82</definedName>
    <definedName name="_ter3">'[2]rels&amp;drift'!$B$84:$C$88</definedName>
    <definedName name="_ter4">'[2]rels&amp;drift'!$B$90:$C$94</definedName>
    <definedName name="_ter5">'[2]rels&amp;drift'!$B$96:$C$100</definedName>
    <definedName name="_ter7">'[2]rels&amp;drift'!$B$102:$C$106</definedName>
    <definedName name="Allocation">[3]Expenses!$V$167:$Z$184</definedName>
    <definedName name="APPENDIXtabs" hidden="1">16</definedName>
    <definedName name="BasicNotes" localSheetId="33">#REF!</definedName>
    <definedName name="BasicNotes" localSheetId="34">#REF!</definedName>
    <definedName name="BasicNotes" localSheetId="19">#REF!</definedName>
    <definedName name="BasicNotes" localSheetId="21">#REF!</definedName>
    <definedName name="BasicNotes" localSheetId="23">#REF!</definedName>
    <definedName name="BasicNotes" localSheetId="25">#REF!</definedName>
    <definedName name="BasicNotes">#REF!</definedName>
    <definedName name="BTO_Allocation">[3]Expenses!$H$168:$O$177</definedName>
    <definedName name="dd" localSheetId="33" hidden="1">'[1]Allocation basis'!#REF!</definedName>
    <definedName name="dd" localSheetId="34" hidden="1">'[1]Allocation basis'!#REF!</definedName>
    <definedName name="dd" localSheetId="2" hidden="1">'[1]Allocation basis'!#REF!</definedName>
    <definedName name="dd" localSheetId="19" hidden="1">'[1]Allocation basis'!#REF!</definedName>
    <definedName name="dd" localSheetId="21" hidden="1">'[1]Allocation basis'!#REF!</definedName>
    <definedName name="dd" localSheetId="23" hidden="1">'[1]Allocation basis'!#REF!</definedName>
    <definedName name="dd" localSheetId="25" hidden="1">'[1]Allocation basis'!#REF!</definedName>
    <definedName name="dd" hidden="1">'[1]Allocation basis'!#REF!</definedName>
    <definedName name="EvaluationDate">[4]Evaluation_Date!$B$2</definedName>
    <definedName name="input">[5]WorkArea!$B$14</definedName>
    <definedName name="langue">[6]WorkArea!$B$4</definedName>
    <definedName name="MCRateAdjFin">[7]AI13_DataSheet!$A$3:$B$10</definedName>
    <definedName name="Pal_Workbook_GUID" hidden="1">"MLH3HES6C5MTB5IEG1XBH47S"</definedName>
    <definedName name="_xlnm.Print_Area" localSheetId="29">'EPF-1'!$B$1:$O$47</definedName>
    <definedName name="_xlnm.Print_Area" localSheetId="30">'EPF-1.1'!#REF!</definedName>
    <definedName name="_xlnm.Print_Area" localSheetId="31">'EPF-1.2'!#REF!</definedName>
    <definedName name="_xlnm.Print_Area" localSheetId="32">'EPF-1.3'!#REF!</definedName>
    <definedName name="_xlnm.Print_Area" localSheetId="33">'EPF-1.4'!#REF!</definedName>
    <definedName name="_xlnm.Print_Area" localSheetId="34">'EPF-1.5'!#REF!</definedName>
    <definedName name="_xlnm.Print_Area" localSheetId="35">'EPF-3'!$B$1:$I$37</definedName>
    <definedName name="_xlnm.Print_Area" localSheetId="19">'PF-4 Explanation'!$A$1:$K$64</definedName>
    <definedName name="_xlnm.Print_Area" localSheetId="20">'PF-5'!$B$1:$G$66</definedName>
    <definedName name="_xlnm.Print_Area" localSheetId="21">'PF-5 Explanation'!$A$1:$K$65</definedName>
    <definedName name="_xlnm.Print_Area" localSheetId="22">'PF-6'!$B$1:$G$64</definedName>
    <definedName name="_xlnm.Print_Area" localSheetId="23">'PF-6 Explanation'!$A$1:$K$70</definedName>
    <definedName name="_xlnm.Print_Area" localSheetId="24">'PF-7'!$B$1:$G$62</definedName>
    <definedName name="_xlnm.Print_Area" localSheetId="25">'PF-7 Explanation'!$A$1:$K$68</definedName>
    <definedName name="RiskAfterRecalcMacro" hidden="1">"AtRiskMacroExample.xls!WriteToTxtFile"</definedName>
    <definedName name="RiskAfterSimMacro" hidden="1">""</definedName>
    <definedName name="RiskBeforeRecalcMacro" hidden="1">"Simulation"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TRUE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 calcMode="autoNoTable"/>
</workbook>
</file>

<file path=xl/calcChain.xml><?xml version="1.0" encoding="utf-8"?>
<calcChain xmlns="http://schemas.openxmlformats.org/spreadsheetml/2006/main">
  <c r="C11" i="203" l="1"/>
  <c r="J21" i="230" l="1"/>
  <c r="K21" i="230"/>
  <c r="L21" i="230" s="1"/>
  <c r="L14" i="230"/>
  <c r="L13" i="230"/>
  <c r="L12" i="230"/>
  <c r="L11" i="230"/>
  <c r="L10" i="230"/>
  <c r="L9" i="230"/>
  <c r="J20" i="230"/>
  <c r="J19" i="230"/>
  <c r="L14" i="247"/>
  <c r="L13" i="247"/>
  <c r="L12" i="247"/>
  <c r="L11" i="247"/>
  <c r="L10" i="247"/>
  <c r="L9" i="247"/>
  <c r="K21" i="247"/>
  <c r="L21" i="247" s="1"/>
  <c r="J21" i="247"/>
  <c r="I21" i="247"/>
  <c r="J20" i="247"/>
  <c r="J19" i="247"/>
  <c r="G38" i="212" l="1"/>
  <c r="F38" i="212"/>
  <c r="E38" i="212"/>
  <c r="D38" i="212"/>
  <c r="C38" i="212"/>
  <c r="G37" i="212" l="1"/>
  <c r="F37" i="212"/>
  <c r="E37" i="212"/>
  <c r="D37" i="212"/>
  <c r="C37" i="212"/>
  <c r="G11" i="205" l="1"/>
  <c r="F11" i="205"/>
  <c r="E11" i="205"/>
  <c r="D11" i="205"/>
  <c r="C11" i="205"/>
  <c r="C29" i="211"/>
  <c r="D11" i="203" l="1"/>
  <c r="E11" i="203"/>
  <c r="F11" i="203"/>
  <c r="G11" i="203"/>
  <c r="G44" i="269" l="1"/>
  <c r="E44" i="269"/>
  <c r="G41" i="269"/>
  <c r="E41" i="269"/>
  <c r="G40" i="269"/>
  <c r="E40" i="269"/>
  <c r="G39" i="269"/>
  <c r="E39" i="269"/>
  <c r="G37" i="269"/>
  <c r="E37" i="269"/>
  <c r="G35" i="269"/>
  <c r="E35" i="269"/>
  <c r="G34" i="269"/>
  <c r="E34" i="269"/>
  <c r="G33" i="269"/>
  <c r="E33" i="269"/>
  <c r="G32" i="269"/>
  <c r="E32" i="269"/>
  <c r="G31" i="269"/>
  <c r="E31" i="269"/>
  <c r="G28" i="269"/>
  <c r="E28" i="269"/>
  <c r="G27" i="269"/>
  <c r="E27" i="269"/>
  <c r="G26" i="269"/>
  <c r="E26" i="269"/>
  <c r="G24" i="269"/>
  <c r="E24" i="269"/>
  <c r="E23" i="269"/>
  <c r="G22" i="269"/>
  <c r="E22" i="269"/>
  <c r="G20" i="269"/>
  <c r="E20" i="269"/>
  <c r="G19" i="269"/>
  <c r="E19" i="269"/>
  <c r="G18" i="269"/>
  <c r="E18" i="269"/>
  <c r="G17" i="269"/>
  <c r="E17" i="269"/>
  <c r="G16" i="269"/>
  <c r="E16" i="269"/>
  <c r="G13" i="269"/>
  <c r="E13" i="269"/>
  <c r="G12" i="269"/>
  <c r="E12" i="269"/>
  <c r="G11" i="269"/>
  <c r="E11" i="269"/>
  <c r="G44" i="268"/>
  <c r="G41" i="268"/>
  <c r="E41" i="268"/>
  <c r="G40" i="268"/>
  <c r="E40" i="268"/>
  <c r="G39" i="268"/>
  <c r="E39" i="268"/>
  <c r="G37" i="268"/>
  <c r="E37" i="268"/>
  <c r="G35" i="268"/>
  <c r="E35" i="268"/>
  <c r="G34" i="268"/>
  <c r="E34" i="268"/>
  <c r="G33" i="268"/>
  <c r="E33" i="268"/>
  <c r="G32" i="268"/>
  <c r="E32" i="268"/>
  <c r="G31" i="268"/>
  <c r="E31" i="268"/>
  <c r="G28" i="268"/>
  <c r="E28" i="268"/>
  <c r="G27" i="268"/>
  <c r="E27" i="268"/>
  <c r="G26" i="268"/>
  <c r="E26" i="268"/>
  <c r="G24" i="268"/>
  <c r="E24" i="268"/>
  <c r="E23" i="268"/>
  <c r="G22" i="268"/>
  <c r="E22" i="268"/>
  <c r="G20" i="268"/>
  <c r="E20" i="268"/>
  <c r="G19" i="268"/>
  <c r="E19" i="268"/>
  <c r="G18" i="268"/>
  <c r="E18" i="268"/>
  <c r="G17" i="268"/>
  <c r="E17" i="268"/>
  <c r="G16" i="268"/>
  <c r="E16" i="268"/>
  <c r="G13" i="268"/>
  <c r="E13" i="268"/>
  <c r="G12" i="268"/>
  <c r="E12" i="268"/>
  <c r="G11" i="268"/>
  <c r="E11" i="268"/>
  <c r="F63" i="260"/>
  <c r="F58" i="260"/>
  <c r="F56" i="260"/>
  <c r="F52" i="260"/>
  <c r="F50" i="260"/>
  <c r="F43" i="260"/>
  <c r="F40" i="260"/>
  <c r="F33" i="260"/>
  <c r="F30" i="260"/>
  <c r="F21" i="260"/>
  <c r="F18" i="260"/>
  <c r="F11" i="260"/>
  <c r="O21" i="259"/>
  <c r="F62" i="258"/>
  <c r="F57" i="258"/>
  <c r="F55" i="258"/>
  <c r="F51" i="258"/>
  <c r="F49" i="258"/>
  <c r="F42" i="258"/>
  <c r="F39" i="258"/>
  <c r="F33" i="258"/>
  <c r="F30" i="258"/>
  <c r="F22" i="258"/>
  <c r="F19" i="258"/>
  <c r="F11" i="258"/>
  <c r="F64" i="256"/>
  <c r="F60" i="256"/>
  <c r="F58" i="256"/>
  <c r="F54" i="256"/>
  <c r="F52" i="256"/>
  <c r="F46" i="256"/>
  <c r="F43" i="256"/>
  <c r="F36" i="256"/>
  <c r="F33" i="256"/>
  <c r="F22" i="256"/>
  <c r="F19" i="256"/>
  <c r="F11" i="256"/>
  <c r="F62" i="254"/>
  <c r="F59" i="254"/>
  <c r="F57" i="254"/>
  <c r="A51" i="254"/>
  <c r="A52" i="254" s="1"/>
  <c r="A53" i="254" s="1"/>
  <c r="A54" i="254" s="1"/>
  <c r="A55" i="254" s="1"/>
  <c r="A56" i="254" s="1"/>
  <c r="A57" i="254" s="1"/>
  <c r="A50" i="254"/>
  <c r="A49" i="254"/>
  <c r="A48" i="254"/>
  <c r="A47" i="254"/>
  <c r="F46" i="254"/>
  <c r="F43" i="254"/>
  <c r="A39" i="254"/>
  <c r="A40" i="254" s="1"/>
  <c r="A41" i="254" s="1"/>
  <c r="A42" i="254" s="1"/>
  <c r="A43" i="254" s="1"/>
  <c r="A44" i="254" s="1"/>
  <c r="A38" i="254"/>
  <c r="A37" i="254"/>
  <c r="A36" i="254"/>
  <c r="A35" i="254"/>
  <c r="A34" i="254"/>
  <c r="F33" i="254"/>
  <c r="F30" i="254"/>
  <c r="A23" i="254"/>
  <c r="A24" i="254" s="1"/>
  <c r="A25" i="254" s="1"/>
  <c r="A26" i="254" s="1"/>
  <c r="A27" i="254" s="1"/>
  <c r="A28" i="254" s="1"/>
  <c r="A29" i="254" s="1"/>
  <c r="A30" i="254" s="1"/>
  <c r="A31" i="254" s="1"/>
  <c r="A22" i="254"/>
  <c r="A21" i="254"/>
  <c r="F20" i="254"/>
  <c r="F17" i="254"/>
  <c r="F11" i="254"/>
  <c r="G59" i="253"/>
  <c r="E59" i="253"/>
  <c r="G57" i="253"/>
  <c r="E57" i="253"/>
  <c r="G56" i="253"/>
  <c r="E56" i="253"/>
  <c r="G53" i="253"/>
  <c r="G52" i="253"/>
  <c r="G51" i="253"/>
  <c r="G50" i="253"/>
  <c r="G49" i="253"/>
  <c r="E44" i="253"/>
  <c r="S21" i="252"/>
  <c r="G31" i="212" l="1"/>
  <c r="F31" i="212"/>
  <c r="E31" i="212"/>
  <c r="D31" i="212"/>
  <c r="C31" i="212"/>
  <c r="F44" i="249" l="1"/>
  <c r="E44" i="249"/>
  <c r="D44" i="249"/>
  <c r="C44" i="249"/>
  <c r="C45" i="249" s="1"/>
  <c r="F43" i="249"/>
  <c r="E43" i="249"/>
  <c r="D43" i="249"/>
  <c r="C43" i="249"/>
  <c r="F42" i="249"/>
  <c r="E42" i="249"/>
  <c r="D42" i="249"/>
  <c r="C42" i="249"/>
  <c r="F41" i="249"/>
  <c r="E41" i="249"/>
  <c r="D41" i="249"/>
  <c r="C41" i="249"/>
  <c r="F40" i="249"/>
  <c r="E40" i="249"/>
  <c r="D40" i="249"/>
  <c r="C40" i="249"/>
  <c r="F39" i="249"/>
  <c r="E39" i="249"/>
  <c r="D39" i="249"/>
  <c r="C39" i="249"/>
  <c r="F38" i="249"/>
  <c r="E38" i="249"/>
  <c r="D38" i="249"/>
  <c r="C38" i="249"/>
  <c r="F37" i="249"/>
  <c r="E37" i="249"/>
  <c r="D37" i="249"/>
  <c r="C37" i="249"/>
  <c r="F36" i="249"/>
  <c r="E36" i="249"/>
  <c r="D36" i="249"/>
  <c r="C36" i="249"/>
  <c r="F21" i="247" l="1"/>
  <c r="H21" i="247"/>
  <c r="F21" i="230"/>
  <c r="H21" i="230" l="1"/>
  <c r="G11" i="208" l="1"/>
  <c r="F11" i="208"/>
  <c r="E11" i="208"/>
  <c r="D11" i="208"/>
  <c r="C11" i="208"/>
  <c r="C11" i="188" l="1"/>
  <c r="D10" i="190" l="1"/>
  <c r="C10" i="190"/>
  <c r="F10" i="190" l="1"/>
  <c r="F9" i="190"/>
  <c r="F8" i="190"/>
  <c r="E10" i="190"/>
  <c r="E9" i="190"/>
  <c r="D29" i="211" l="1"/>
  <c r="E29" i="211"/>
  <c r="F29" i="211"/>
  <c r="G29" i="211"/>
  <c r="C37" i="211"/>
  <c r="D37" i="211"/>
  <c r="E37" i="211"/>
  <c r="F37" i="211"/>
  <c r="G37" i="211"/>
  <c r="E8" i="190" l="1"/>
  <c r="G21" i="212" l="1"/>
  <c r="F21" i="212"/>
  <c r="E21" i="212"/>
  <c r="D21" i="212"/>
  <c r="C21" i="212"/>
  <c r="G13" i="212"/>
  <c r="F13" i="212"/>
  <c r="E13" i="212"/>
  <c r="D13" i="212"/>
  <c r="C13" i="212"/>
  <c r="G21" i="211"/>
  <c r="F21" i="211"/>
  <c r="E21" i="211"/>
  <c r="D21" i="211"/>
  <c r="C21" i="211"/>
  <c r="G13" i="211"/>
  <c r="F13" i="211"/>
  <c r="E13" i="211"/>
  <c r="D13" i="211"/>
  <c r="C13" i="211"/>
  <c r="G11" i="210"/>
  <c r="F11" i="210"/>
  <c r="E11" i="210"/>
  <c r="D11" i="210"/>
  <c r="C11" i="210"/>
  <c r="G23" i="209"/>
  <c r="F23" i="209"/>
  <c r="E23" i="209"/>
  <c r="D23" i="209"/>
  <c r="D25" i="209" s="1"/>
  <c r="C23" i="209"/>
  <c r="G18" i="209"/>
  <c r="F18" i="209"/>
  <c r="E18" i="209"/>
  <c r="D18" i="209"/>
  <c r="C18" i="209"/>
  <c r="G11" i="209"/>
  <c r="F11" i="209"/>
  <c r="E11" i="209"/>
  <c r="D11" i="209"/>
  <c r="C11" i="209"/>
  <c r="F25" i="209" l="1"/>
  <c r="E25" i="209"/>
  <c r="C25" i="209"/>
  <c r="G25" i="209"/>
</calcChain>
</file>

<file path=xl/sharedStrings.xml><?xml version="1.0" encoding="utf-8"?>
<sst xmlns="http://schemas.openxmlformats.org/spreadsheetml/2006/main" count="1451" uniqueCount="398">
  <si>
    <t>Line</t>
  </si>
  <si>
    <t>No.</t>
  </si>
  <si>
    <t>2020/21</t>
  </si>
  <si>
    <t>2021/22</t>
  </si>
  <si>
    <t>2022/23</t>
  </si>
  <si>
    <t>2023/24</t>
  </si>
  <si>
    <t>Total</t>
  </si>
  <si>
    <t>Severity</t>
  </si>
  <si>
    <t>Incurred</t>
  </si>
  <si>
    <t>Claim Counts</t>
  </si>
  <si>
    <t>Budget</t>
  </si>
  <si>
    <t>Cost of Purchasing and Printing Cheques</t>
  </si>
  <si>
    <t>Postage</t>
  </si>
  <si>
    <t>Administrative Costs (effort)</t>
  </si>
  <si>
    <t>Cost</t>
  </si>
  <si>
    <t>Description</t>
  </si>
  <si>
    <t>Total Cost</t>
  </si>
  <si>
    <t>Figure 3</t>
  </si>
  <si>
    <t>Fiscal Year</t>
  </si>
  <si>
    <t>($000)</t>
  </si>
  <si>
    <t>Change</t>
  </si>
  <si>
    <t>Cancelations</t>
  </si>
  <si>
    <t>Layups</t>
  </si>
  <si>
    <t>Claims Incurred before Provisions - Basic</t>
  </si>
  <si>
    <t>Investment Income excluding Interest Rate Impacts ($000)</t>
  </si>
  <si>
    <t>Investment Income - Interest Rate Impact</t>
  </si>
  <si>
    <t>Claims Incurred - Interest Rate Impact</t>
  </si>
  <si>
    <t>Net Interest Rate Impact</t>
  </si>
  <si>
    <t>Basic Net Income</t>
  </si>
  <si>
    <t>Total Equity and MCT</t>
  </si>
  <si>
    <t>Basic Total Equity</t>
  </si>
  <si>
    <t>Transfer from Extension</t>
  </si>
  <si>
    <t>Basic Rebate</t>
  </si>
  <si>
    <t>MCT Ratio</t>
  </si>
  <si>
    <t>Extension</t>
  </si>
  <si>
    <t>Extension Net Income</t>
  </si>
  <si>
    <t>Extension MCT Ratio</t>
  </si>
  <si>
    <t>Extension Capital Transfers and Rebates</t>
  </si>
  <si>
    <t xml:space="preserve">    Rebate</t>
  </si>
  <si>
    <t>Basic</t>
  </si>
  <si>
    <t>SRE</t>
  </si>
  <si>
    <t>EFB</t>
  </si>
  <si>
    <t>Figure 4</t>
  </si>
  <si>
    <t>Figure 5</t>
  </si>
  <si>
    <t>Figure 10</t>
  </si>
  <si>
    <t>Figure 11</t>
  </si>
  <si>
    <t>Figure 12</t>
  </si>
  <si>
    <t>Figure 13</t>
  </si>
  <si>
    <t>Actual</t>
  </si>
  <si>
    <t>Difference</t>
  </si>
  <si>
    <t>% Difference</t>
  </si>
  <si>
    <t>February</t>
  </si>
  <si>
    <t>March</t>
  </si>
  <si>
    <t>Monthly</t>
  </si>
  <si>
    <t>Capital</t>
  </si>
  <si>
    <t>Return</t>
  </si>
  <si>
    <t>RSR</t>
  </si>
  <si>
    <t>Investment portfolio Preliminary Valuations</t>
  </si>
  <si>
    <t>Figure 7</t>
  </si>
  <si>
    <t>Figure 8</t>
  </si>
  <si>
    <t>Extension Capital Transfers</t>
  </si>
  <si>
    <t>Figure 14</t>
  </si>
  <si>
    <t>Basic Collision Claims Experience – April 1, 2020 to September 30, 2020</t>
  </si>
  <si>
    <t>2024/25</t>
  </si>
  <si>
    <t>Weekly Indemnity</t>
  </si>
  <si>
    <t>Collision</t>
  </si>
  <si>
    <t>Property Damage</t>
  </si>
  <si>
    <t>Reported</t>
  </si>
  <si>
    <t>Direct Basic</t>
  </si>
  <si>
    <t xml:space="preserve">Total </t>
  </si>
  <si>
    <t>Accident</t>
  </si>
  <si>
    <t>Month</t>
  </si>
  <si>
    <t xml:space="preserve"> Collision Incurred</t>
  </si>
  <si>
    <t>Claims Count</t>
  </si>
  <si>
    <t>Budgeted Claims - Basic Collision</t>
  </si>
  <si>
    <t>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</si>
  <si>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</si>
  <si>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</si>
  <si>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</si>
  <si>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</si>
  <si>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</si>
  <si>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</si>
  <si>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</si>
  <si>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</si>
  <si>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</si>
  <si>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</si>
  <si>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-</t>
  </si>
  <si>
    <t>YoY (%)</t>
  </si>
  <si>
    <t>Cancels</t>
  </si>
  <si>
    <t>Figure 9</t>
  </si>
  <si>
    <t>Figure 1</t>
  </si>
  <si>
    <t>Comparisons of Special Rebate Applications</t>
  </si>
  <si>
    <t>2021 SRA II</t>
  </si>
  <si>
    <t>$69 million</t>
  </si>
  <si>
    <t xml:space="preserve">Entitlement Period </t>
  </si>
  <si>
    <t>(policy in force and earning premium)</t>
  </si>
  <si>
    <t xml:space="preserve">Savings Period for Purpose of </t>
  </si>
  <si>
    <t>Calculating Rebate Amount</t>
  </si>
  <si>
    <t>March 16, 2020 -</t>
  </si>
  <si>
    <t>November 21, 2020</t>
  </si>
  <si>
    <t>May 16, 2020 -</t>
  </si>
  <si>
    <t>March 31, 2021</t>
  </si>
  <si>
    <t>2022 SRA</t>
  </si>
  <si>
    <t>November 22, 2020 -</t>
  </si>
  <si>
    <t>See PF-3 Statement of Changes in Equity</t>
  </si>
  <si>
    <t>REV- 16</t>
  </si>
  <si>
    <t>Earned Motor Vehicle Premium: -2.8% Rate Change &amp; Elimination of 5% Capital Release Provision on 2022/23 Policies</t>
  </si>
  <si>
    <t>Emailed Jenn Keller</t>
  </si>
  <si>
    <t>Figure CI-12</t>
  </si>
  <si>
    <t>Claims Incurred before Provisions Forecast</t>
  </si>
  <si>
    <t>2025/26</t>
  </si>
  <si>
    <t>ABO - Indexed</t>
  </si>
  <si>
    <t>ABO – Non-Indexed</t>
  </si>
  <si>
    <t>PIPP Enhancements</t>
  </si>
  <si>
    <t>Public Liability - BI</t>
  </si>
  <si>
    <t>Comprehensive</t>
  </si>
  <si>
    <t>Basic Total</t>
  </si>
  <si>
    <t>(Dean D is working on this)</t>
  </si>
  <si>
    <t>See EPF-3 Extension Statement of Changes in Equity</t>
  </si>
  <si>
    <t>Emailed Jayne Keller</t>
  </si>
  <si>
    <t>March 31, 2022</t>
  </si>
  <si>
    <t xml:space="preserve">2022 GRA </t>
  </si>
  <si>
    <t>2021 GRA</t>
  </si>
  <si>
    <t>2021 SRA</t>
  </si>
  <si>
    <t>2022 GRA</t>
  </si>
  <si>
    <t>$202 million</t>
  </si>
  <si>
    <t>Rebate Requested or Forecasted</t>
  </si>
  <si>
    <t>December 09, 2021</t>
  </si>
  <si>
    <t xml:space="preserve">    Capital Transfer to Basic</t>
  </si>
  <si>
    <t xml:space="preserve">    Capital Transfer to DVA</t>
  </si>
  <si>
    <t>PF-1</t>
  </si>
  <si>
    <t>Statement of Operations: -2.8% Basic Rate Change and Elimination of 5.0% Capital Release Provision</t>
  </si>
  <si>
    <t>Multi-year - Statement of Operations</t>
  </si>
  <si>
    <t>2022/23 Basic rate change of -2.8% and elimination of 5.0% Capital Release Provision</t>
  </si>
  <si>
    <t>(C$ 000s, rounding may affect totals)</t>
  </si>
  <si>
    <t>For the Years Ended March 31,</t>
  </si>
  <si>
    <t>2022FB</t>
  </si>
  <si>
    <t>BASIC</t>
  </si>
  <si>
    <t>2020/21A</t>
  </si>
  <si>
    <t>2021/22FB</t>
  </si>
  <si>
    <t>2022/23F</t>
  </si>
  <si>
    <t>2023/24F</t>
  </si>
  <si>
    <t>2024/25F</t>
  </si>
  <si>
    <t>2025/26F</t>
  </si>
  <si>
    <t>Motor Vehicles</t>
  </si>
  <si>
    <t>Drivers</t>
  </si>
  <si>
    <t>Reinsurance Ceded</t>
  </si>
  <si>
    <t>Total Net Premiums Written</t>
  </si>
  <si>
    <t>Net Premiums Earned</t>
  </si>
  <si>
    <t>Total Net Premiums Earned</t>
  </si>
  <si>
    <t>Service Fees &amp; Other Revenues</t>
  </si>
  <si>
    <t>Total Earned Revenues</t>
  </si>
  <si>
    <t>Claims Incurred</t>
  </si>
  <si>
    <t>DPAC \ Premium Deficiency Adjustment</t>
  </si>
  <si>
    <t>(a) Claims Incurred - Interest Rate Impact</t>
  </si>
  <si>
    <t>Total Claims Incurred</t>
  </si>
  <si>
    <t>Claims Expense</t>
  </si>
  <si>
    <t>Road Safety/Loss Prevention</t>
  </si>
  <si>
    <t>Total Claims Costs</t>
  </si>
  <si>
    <t>Expenses</t>
  </si>
  <si>
    <t>Operating</t>
  </si>
  <si>
    <t>Commissions</t>
  </si>
  <si>
    <t>Premium Taxes</t>
  </si>
  <si>
    <t>Regulatory/Appeal</t>
  </si>
  <si>
    <t>Total Expenses</t>
  </si>
  <si>
    <t>Underwriting Income (Loss)</t>
  </si>
  <si>
    <t>Investment Income</t>
  </si>
  <si>
    <t>(b) Investment Income - Interest Rate Impact</t>
  </si>
  <si>
    <t>Net Investment Income</t>
  </si>
  <si>
    <t>Gain (Loss) on Sale of Property</t>
  </si>
  <si>
    <t>Net Income (Loss) from Annual Operations</t>
  </si>
  <si>
    <t>Total net Impact due to interest rate change (b) - (a)</t>
  </si>
  <si>
    <t>PF-2</t>
  </si>
  <si>
    <t>Statement of Financial Position: -2.8% Basic Rate Change and Elimination of 5.0% Capital Release Provision</t>
  </si>
  <si>
    <t>Multi-year - Statement of Financial Position</t>
  </si>
  <si>
    <t>2021A</t>
  </si>
  <si>
    <t>Assets</t>
  </si>
  <si>
    <t>Cash and cash equivalents</t>
  </si>
  <si>
    <t>Investments</t>
  </si>
  <si>
    <t>Investment property</t>
  </si>
  <si>
    <t>Due from other insurance companies</t>
  </si>
  <si>
    <t>Accounts receivable</t>
  </si>
  <si>
    <t>Deferred policy acquisition costs</t>
  </si>
  <si>
    <t>Reinsurers' share of unpaid claims</t>
  </si>
  <si>
    <t>Property and equipment</t>
  </si>
  <si>
    <t>Deferred development costs</t>
  </si>
  <si>
    <t>Total Assets</t>
  </si>
  <si>
    <t>Liabilities</t>
  </si>
  <si>
    <t>Due to other insurance companies</t>
  </si>
  <si>
    <t>Accounts payable and accrued liabilites</t>
  </si>
  <si>
    <t>Financing lease obligation</t>
  </si>
  <si>
    <t>Unearned premiums and fees</t>
  </si>
  <si>
    <t>Provision for employee current benefits</t>
  </si>
  <si>
    <t>Provision for employee future benefits</t>
  </si>
  <si>
    <t>Provision for unpaid claims</t>
  </si>
  <si>
    <t>Total Liabilities</t>
  </si>
  <si>
    <t>Equity</t>
  </si>
  <si>
    <t>Retained Earnings</t>
  </si>
  <si>
    <t>Accumulated Other Comprehensive Income</t>
  </si>
  <si>
    <t>Total Equity</t>
  </si>
  <si>
    <t>Total Liabilities &amp; Equity</t>
  </si>
  <si>
    <t>PF-3</t>
  </si>
  <si>
    <t>Statement of Changes in Equity: -2.8% Basic Rate Change and Elimination of 5.0% Capital Release Provision</t>
  </si>
  <si>
    <t>Multi-year - Statement of Changes in Equity</t>
  </si>
  <si>
    <t>Beginning Balance</t>
  </si>
  <si>
    <t>Net Income (Loss) from annual operations</t>
  </si>
  <si>
    <t>Premium Rebate</t>
  </si>
  <si>
    <t>Premium Rebate (accrued)</t>
  </si>
  <si>
    <t>Transfer from Extension Retained Earnings</t>
  </si>
  <si>
    <t>Total Retained Earnings</t>
  </si>
  <si>
    <t>Total Accumulated Other Comprehensive Income</t>
  </si>
  <si>
    <t>Other Comprehensive Income on Available for Sale Assets</t>
  </si>
  <si>
    <t>Change in Remeasurement of Employee Future Benefits</t>
  </si>
  <si>
    <t>Total Equity Balance</t>
  </si>
  <si>
    <r>
      <t xml:space="preserve">MINIMUM CAPITAL TEST </t>
    </r>
    <r>
      <rPr>
        <i/>
        <sz val="10"/>
        <rFont val="Arial Narrow"/>
        <family val="2"/>
      </rPr>
      <t>(C$ 000s)</t>
    </r>
  </si>
  <si>
    <t>Less: Assets Requiring 100% Capital</t>
  </si>
  <si>
    <t>Capital Available</t>
  </si>
  <si>
    <t>Minimum Capital Required (100% MCT)</t>
  </si>
  <si>
    <r>
      <t xml:space="preserve">MCT Ratio % </t>
    </r>
    <r>
      <rPr>
        <sz val="10"/>
        <rFont val="Arial Narrow"/>
        <family val="2"/>
      </rPr>
      <t>(Line 20) / (Line 21)</t>
    </r>
  </si>
  <si>
    <t>PF-4</t>
  </si>
  <si>
    <t>Statement of Operations - 2020/21 Comparative</t>
  </si>
  <si>
    <t>Increase /</t>
  </si>
  <si>
    <t>2020-21FB</t>
  </si>
  <si>
    <t>2020-21A</t>
  </si>
  <si>
    <t>Inc (dec)</t>
  </si>
  <si>
    <t>Ref.</t>
  </si>
  <si>
    <t xml:space="preserve">(Decrease)
</t>
  </si>
  <si>
    <t>(C$ 000s, except where noted)</t>
  </si>
  <si>
    <t>$</t>
  </si>
  <si>
    <t>%</t>
  </si>
  <si>
    <t>Net Claims Incurred</t>
  </si>
  <si>
    <t>(a) Claims Incurred - Interest rate impact</t>
  </si>
  <si>
    <t>(b) Investment Income - Interest rate impact</t>
  </si>
  <si>
    <t>Total Investment Income</t>
  </si>
  <si>
    <t>Net Income (Loss)</t>
  </si>
  <si>
    <t>Allocated Corporate Expenses</t>
  </si>
  <si>
    <t>Total Allocated Corporate Expenses</t>
  </si>
  <si>
    <t>Normal Operations</t>
  </si>
  <si>
    <t>Initiatives Implementation</t>
  </si>
  <si>
    <t>Initiatives Ongoing</t>
  </si>
  <si>
    <t>*Total net positive impact due to interest rates</t>
  </si>
  <si>
    <t>PF-4 - Explanation</t>
  </si>
  <si>
    <t>Explanation of Significant Variances - 2020/21 Comparative</t>
  </si>
  <si>
    <t>Category</t>
  </si>
  <si>
    <t>(C$ 000s)</t>
  </si>
  <si>
    <t>Explanation</t>
  </si>
  <si>
    <t>Net Premiums Written</t>
  </si>
  <si>
    <t>Higher than expected premium related to volume</t>
  </si>
  <si>
    <t>Higher than expected related to upgrade and non HTA growth</t>
  </si>
  <si>
    <t>Lower than expected driver premium</t>
  </si>
  <si>
    <t>Higher than expected fleet rebates</t>
  </si>
  <si>
    <t>Other</t>
  </si>
  <si>
    <r>
      <t xml:space="preserve">*detailed explanations along with commentary found in </t>
    </r>
    <r>
      <rPr>
        <i/>
        <u/>
        <sz val="9"/>
        <rFont val="Arial Narrow"/>
        <family val="2"/>
      </rPr>
      <t>Part IV Revenues</t>
    </r>
  </si>
  <si>
    <t>Decreased Collision claims</t>
  </si>
  <si>
    <t>Decreased PIPP and Liability claims</t>
  </si>
  <si>
    <t>Decreased Comprehensive claims</t>
  </si>
  <si>
    <t>Decreased Property Damage claims</t>
  </si>
  <si>
    <t>Decreased ILAE</t>
  </si>
  <si>
    <t>Decreased ULAE</t>
  </si>
  <si>
    <t>Other Impacts</t>
  </si>
  <si>
    <t>Decreased Write Down DPAC</t>
  </si>
  <si>
    <t>Increased Interest Rate Impact</t>
  </si>
  <si>
    <r>
      <t xml:space="preserve">*detailed explanations along with commentary found in </t>
    </r>
    <r>
      <rPr>
        <i/>
        <u/>
        <sz val="9"/>
        <rFont val="Arial Narrow"/>
        <family val="2"/>
      </rPr>
      <t>Part IV Claims Incurred</t>
    </r>
  </si>
  <si>
    <t>Lower than expected ALM impact due to interest rate forecast</t>
  </si>
  <si>
    <t>Higher than expected interest income</t>
  </si>
  <si>
    <t>Higher than expected equity investment income</t>
  </si>
  <si>
    <t>Lower than expected alternative investment income</t>
  </si>
  <si>
    <t>Higher than expected investment manager fees</t>
  </si>
  <si>
    <t>Higher than expected amortization of bond premium</t>
  </si>
  <si>
    <t>Higher than expected pension expense</t>
  </si>
  <si>
    <t>Recovery of previous year write-downs</t>
  </si>
  <si>
    <r>
      <t xml:space="preserve">*detailed explanations along with commentary found in </t>
    </r>
    <r>
      <rPr>
        <i/>
        <u/>
        <sz val="9"/>
        <rFont val="Arial Narrow"/>
        <family val="2"/>
      </rPr>
      <t>Part V Investments</t>
    </r>
  </si>
  <si>
    <t>(Normal Operations)</t>
  </si>
  <si>
    <t>Lower than expected regular salaries</t>
  </si>
  <si>
    <t>Lower than expected overtime expense</t>
  </si>
  <si>
    <t>Higher than expected benefit expense</t>
  </si>
  <si>
    <t>Higher than expected data processing expense</t>
  </si>
  <si>
    <t>Higher than expected special service expense</t>
  </si>
  <si>
    <t>Lower than expected Safety / Loss Prevention Program expense</t>
  </si>
  <si>
    <t>Lower than expected printing and stationery</t>
  </si>
  <si>
    <t>Lower than expected driver education expense</t>
  </si>
  <si>
    <t>Lower than expected furniture and equipment expense</t>
  </si>
  <si>
    <t>(Initiatives)</t>
  </si>
  <si>
    <r>
      <t xml:space="preserve">*detailed explanations along with commentary found in </t>
    </r>
    <r>
      <rPr>
        <i/>
        <u/>
        <sz val="9"/>
        <rFont val="Arial Narrow"/>
        <family val="2"/>
      </rPr>
      <t>Part IV Expenses</t>
    </r>
  </si>
  <si>
    <t>PF-5</t>
  </si>
  <si>
    <t>Statement of Operations - 2021/22 Comparative</t>
  </si>
  <si>
    <t>2021-22F</t>
  </si>
  <si>
    <t>2021-22FB</t>
  </si>
  <si>
    <t>Gain on Sale of Property</t>
  </si>
  <si>
    <t>PF-5 - Explanation</t>
  </si>
  <si>
    <t>Explanation of Significant Variances - 2021/22 Comparative</t>
  </si>
  <si>
    <t>Lower than expected premium related to volume</t>
  </si>
  <si>
    <t>Higher than expected 2020/21 premiums</t>
  </si>
  <si>
    <t>Lower rate change (-10.5% applied vs -8.8 decrease ordered)</t>
  </si>
  <si>
    <t>Lower than expected Drivers Premiums</t>
  </si>
  <si>
    <t>Lower than expected reinsurance premiums</t>
  </si>
  <si>
    <t>COVID-19 Adjustment</t>
  </si>
  <si>
    <t>Lower forecast for Collision claims</t>
  </si>
  <si>
    <t>Lower forecast for PIPP and Liability claims</t>
  </si>
  <si>
    <t>Lower forecasted ULAE</t>
  </si>
  <si>
    <t>Lower forecast for Comprehensive claims</t>
  </si>
  <si>
    <t>Lower forecasted Property Damage claims</t>
  </si>
  <si>
    <t>Increased forecasted Interest Rate Impact</t>
  </si>
  <si>
    <t>Increased forecasted Write Down DPAC</t>
  </si>
  <si>
    <t>Increased forecasted ILAE</t>
  </si>
  <si>
    <t>Lower than expected investment manager fees</t>
  </si>
  <si>
    <t>Lower than expected amortization of bond premium</t>
  </si>
  <si>
    <t>Lower than expected salaries</t>
  </si>
  <si>
    <t>Lower than expected merchant fees expense</t>
  </si>
  <si>
    <t>Higher than expected amortization of deferred development</t>
  </si>
  <si>
    <t>Higher than expected salaries</t>
  </si>
  <si>
    <t>(Initiatives Implementation)</t>
  </si>
  <si>
    <t>(Initiatives Ongoing)</t>
  </si>
  <si>
    <t>Lower than expected data processing expense</t>
  </si>
  <si>
    <t>Lower than expected amortization expense</t>
  </si>
  <si>
    <t>PF-6</t>
  </si>
  <si>
    <t>Statement of Operations - 2022/23 Comparative</t>
  </si>
  <si>
    <t>2022-23F</t>
  </si>
  <si>
    <t>`</t>
  </si>
  <si>
    <t>*Total impact due to interest rates</t>
  </si>
  <si>
    <t>PF-6 - Explanation</t>
  </si>
  <si>
    <t>Explanation of Significant Variances - 2022/23 Comparative</t>
  </si>
  <si>
    <t>Applied 2022/23 rate change (-2.8% &amp; eliminate 5.0% capital release provision)</t>
  </si>
  <si>
    <t>Higher than expected 2021/22 premiums</t>
  </si>
  <si>
    <t>Lower than expected premium related to upgrade</t>
  </si>
  <si>
    <t>Higher than expected reinsurance premiums</t>
  </si>
  <si>
    <t>Lower forecast for Collision + Comprehensive claims</t>
  </si>
  <si>
    <t>Lower forecasted Interest Rate Impact</t>
  </si>
  <si>
    <t>Higher forecasted Write Down DPAC</t>
  </si>
  <si>
    <t>Increased forecast for PIPP and Liability claims</t>
  </si>
  <si>
    <t>Lower than expected salary expense</t>
  </si>
  <si>
    <t>Lower than expected benefit expense</t>
  </si>
  <si>
    <t>Lower than expected merchant fees</t>
  </si>
  <si>
    <t>Higher than expected salary expense</t>
  </si>
  <si>
    <t>Lower than expected amortization of deferred development</t>
  </si>
  <si>
    <t>PF-7</t>
  </si>
  <si>
    <t>Statement of Operations - 2023/24 Comparative</t>
  </si>
  <si>
    <t>2023-24F</t>
  </si>
  <si>
    <t>PF-7 - Explanation</t>
  </si>
  <si>
    <t>Explanation of Significant Variances - 2023/24 Comparative</t>
  </si>
  <si>
    <t>Higher than expected 2022/23 premiums</t>
  </si>
  <si>
    <t>Higher than expected premiums related to volume</t>
  </si>
  <si>
    <t>Higher than expected premium related to upgrade</t>
  </si>
  <si>
    <t>Lower forecasted Write Down DPAC</t>
  </si>
  <si>
    <t>PF-8</t>
  </si>
  <si>
    <t>Statement of Operations: +0.0% Rate Change and elimination of 5% Capital Release Provision</t>
  </si>
  <si>
    <t>2022/23 Basic rate change of 0.0% and elimination of 5.0% Capital Release Provision</t>
  </si>
  <si>
    <t>PF-9</t>
  </si>
  <si>
    <t>Statement of Financial Position:+0.0% Rate Change and elimination of 5% Capital Release Provision</t>
  </si>
  <si>
    <t>PF-10</t>
  </si>
  <si>
    <t>Statement of Changes in Equity:+0.0% Rate Change and elimination of 5% Capital Release Provision</t>
  </si>
  <si>
    <t>MINIMUM CAPITAL TEST (C$ 000s)</t>
  </si>
  <si>
    <t>MCT Ratio % (Line 20) / (Line 21)</t>
  </si>
  <si>
    <t>EPF-1</t>
  </si>
  <si>
    <t>Extension Statement of Operations</t>
  </si>
  <si>
    <t>For the Years Ended February,</t>
  </si>
  <si>
    <t>2020A</t>
  </si>
  <si>
    <t>EXTENSION</t>
  </si>
  <si>
    <t>2016/17A</t>
  </si>
  <si>
    <t>2017/18A</t>
  </si>
  <si>
    <t>2018/19A</t>
  </si>
  <si>
    <t>2019/20A*</t>
  </si>
  <si>
    <t>n/a</t>
  </si>
  <si>
    <t>*13 months</t>
  </si>
  <si>
    <t>EPF-1.1</t>
  </si>
  <si>
    <t>Extension Statement of Operations: 2016/17 Comparative</t>
  </si>
  <si>
    <t>2016-17A</t>
  </si>
  <si>
    <t>2016-17B</t>
  </si>
  <si>
    <t>Gain / (Loss) on Sale of Property</t>
  </si>
  <si>
    <t xml:space="preserve">Net Income (Loss) </t>
  </si>
  <si>
    <t>EPF-1.2</t>
  </si>
  <si>
    <t>Extension Statement of Operations: 2017/18 Comparative</t>
  </si>
  <si>
    <t>2017-18A</t>
  </si>
  <si>
    <t>2017-18B</t>
  </si>
  <si>
    <t>EPF-1.3</t>
  </si>
  <si>
    <t>Extension Statement of Operations: 2018/19 Comparative</t>
  </si>
  <si>
    <t>2018-19A</t>
  </si>
  <si>
    <t>2018-19B</t>
  </si>
  <si>
    <t>EPF-1.4</t>
  </si>
  <si>
    <t xml:space="preserve">Extension Statement of Operations: 2019/20 Comparative </t>
  </si>
  <si>
    <t>2019-20A</t>
  </si>
  <si>
    <t>2019-20FB</t>
  </si>
  <si>
    <t>EPF-1.5</t>
  </si>
  <si>
    <t>Extension Statement of Operations: 2020/21 Comparative</t>
  </si>
  <si>
    <t>EPF-3</t>
  </si>
  <si>
    <t>Extension Statement of Changes in Equity: Basic Rate Change of -2.8% and Elimination of 5.0% Capital Release Provision</t>
  </si>
  <si>
    <t>2021FB</t>
  </si>
  <si>
    <t>2022F</t>
  </si>
  <si>
    <t>Transfer (to) / from DVA Retained Earnings</t>
  </si>
  <si>
    <t>Transfer (to) / from Basic Retained Earnings</t>
  </si>
  <si>
    <t>Other Comprehensive Income</t>
  </si>
  <si>
    <t>MCT Ratio % (Line 17) / (Line 18)</t>
  </si>
  <si>
    <t>Capital transfer/rebate change</t>
  </si>
  <si>
    <t>31, 2021</t>
  </si>
  <si>
    <t>30, 2021</t>
  </si>
  <si>
    <t>May - April</t>
  </si>
  <si>
    <t>2021/22 Budget</t>
  </si>
  <si>
    <t>Figure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</si>
</sst>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m/d/yyyy\ h:mm:ss\ AM/PM"/>
    <numFmt numFmtId="168" formatCode="0\A"/>
    <numFmt numFmtId="169" formatCode="0\F\ "/>
    <numFmt numFmtId="170" formatCode="#,##0_);\(#,##0\);&quot;-&quot;"/>
    <numFmt numFmtId="171" formatCode="_(&quot;$&quot;* #,##0_);_(&quot;$&quot;* \(#,##0\);_(&quot;$&quot;* &quot;-&quot;??_);_(@_)"/>
    <numFmt numFmtId="172" formatCode="0\ &quot;GRA&quot;"/>
    <numFmt numFmtId="173" formatCode="\(0\)"/>
    <numFmt numFmtId="174" formatCode="0.00_);\(0.00\)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Verdana"/>
      <family val="2"/>
    </font>
    <font>
      <b/>
      <i/>
      <sz val="8"/>
      <color theme="1"/>
      <name val="Verdana"/>
      <family val="2"/>
    </font>
    <font>
      <b/>
      <u/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Verdana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b/>
      <u/>
      <sz val="10"/>
      <name val="Arial Narrow"/>
      <family val="2"/>
    </font>
    <font>
      <b/>
      <sz val="9"/>
      <color theme="1"/>
      <name val="Arial Narrow"/>
      <family val="2"/>
    </font>
    <font>
      <i/>
      <sz val="8"/>
      <color theme="1"/>
      <name val="Verdana"/>
      <family val="2"/>
    </font>
    <font>
      <b/>
      <sz val="11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b/>
      <i/>
      <sz val="9"/>
      <color rgb="FF0000FF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2"/>
      <color theme="1"/>
      <name val="Arial Narrow"/>
      <family val="2"/>
    </font>
    <font>
      <b/>
      <i/>
      <sz val="12"/>
      <color indexed="10"/>
      <name val="Arial Narrow"/>
      <family val="2"/>
    </font>
    <font>
      <b/>
      <i/>
      <sz val="12"/>
      <color theme="1"/>
      <name val="Arial Narrow"/>
      <family val="2"/>
    </font>
    <font>
      <sz val="11"/>
      <color theme="1"/>
      <name val="Arial Narrow"/>
      <family val="2"/>
    </font>
    <font>
      <b/>
      <i/>
      <sz val="9"/>
      <color indexed="10"/>
      <name val="Arial Narrow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0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i/>
      <u/>
      <sz val="9"/>
      <name val="Arial Narrow"/>
      <family val="2"/>
    </font>
    <font>
      <b/>
      <i/>
      <sz val="8"/>
      <name val="Arial Narrow"/>
      <family val="2"/>
    </font>
    <font>
      <i/>
      <sz val="8"/>
      <color indexed="10"/>
      <name val="Arial Narrow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Arial Narrow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i/>
      <sz val="10"/>
      <color indexed="10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0" fillId="0" borderId="0" applyProtection="0"/>
    <xf numFmtId="14" fontId="10" fillId="0" borderId="0" applyProtection="0"/>
    <xf numFmtId="19" fontId="10" fillId="0" borderId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</cellStyleXfs>
  <cellXfs count="499">
    <xf numFmtId="0" fontId="0" fillId="0" borderId="0" xfId="0"/>
    <xf numFmtId="0" fontId="4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3" fontId="7" fillId="0" borderId="0" xfId="0" applyNumberFormat="1" applyFont="1" applyAlignment="1"/>
    <xf numFmtId="3" fontId="7" fillId="0" borderId="1" xfId="0" applyNumberFormat="1" applyFont="1" applyBorder="1" applyAlignment="1"/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/>
    <xf numFmtId="0" fontId="8" fillId="0" borderId="1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/>
    <xf numFmtId="0" fontId="13" fillId="0" borderId="0" xfId="0" applyFont="1"/>
    <xf numFmtId="0" fontId="8" fillId="0" borderId="0" xfId="0" applyFont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4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165" fontId="15" fillId="0" borderId="0" xfId="5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 applyAlignment="1">
      <alignment vertical="center"/>
    </xf>
    <xf numFmtId="0" fontId="12" fillId="0" borderId="0" xfId="0" applyFont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/>
    </xf>
    <xf numFmtId="0" fontId="21" fillId="0" borderId="0" xfId="0" quotePrefix="1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164" fontId="15" fillId="0" borderId="0" xfId="4" applyNumberFormat="1" applyFont="1" applyFill="1" applyBorder="1" applyAlignment="1">
      <alignment horizontal="right"/>
    </xf>
    <xf numFmtId="0" fontId="17" fillId="0" borderId="0" xfId="0" applyFont="1" applyFill="1"/>
    <xf numFmtId="0" fontId="2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6" fontId="15" fillId="0" borderId="0" xfId="5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11" fillId="0" borderId="1" xfId="6" applyFont="1" applyFill="1" applyBorder="1" applyAlignment="1">
      <alignment vertical="center"/>
    </xf>
    <xf numFmtId="0" fontId="7" fillId="0" borderId="0" xfId="0" applyFont="1" applyBorder="1"/>
    <xf numFmtId="0" fontId="0" fillId="0" borderId="0" xfId="0" applyBorder="1" applyAlignment="1"/>
    <xf numFmtId="0" fontId="11" fillId="0" borderId="1" xfId="6" applyFont="1" applyFill="1" applyBorder="1" applyAlignment="1">
      <alignment horizontal="right" vertical="center"/>
    </xf>
    <xf numFmtId="0" fontId="6" fillId="0" borderId="0" xfId="0" applyFont="1" applyBorder="1" applyAlignment="1"/>
    <xf numFmtId="0" fontId="22" fillId="0" borderId="0" xfId="0" applyFont="1" applyAlignment="1">
      <alignment horizontal="centerContinuous"/>
    </xf>
    <xf numFmtId="0" fontId="6" fillId="0" borderId="0" xfId="0" applyFont="1"/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/>
    <xf numFmtId="0" fontId="2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1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/>
    <xf numFmtId="0" fontId="0" fillId="0" borderId="0" xfId="0" applyFill="1" applyAlignment="1"/>
    <xf numFmtId="0" fontId="7" fillId="0" borderId="0" xfId="0" applyFont="1" applyAlignment="1">
      <alignment horizontal="right"/>
    </xf>
    <xf numFmtId="3" fontId="8" fillId="0" borderId="1" xfId="0" quotePrefix="1" applyNumberFormat="1" applyFont="1" applyFill="1" applyBorder="1" applyAlignment="1">
      <alignment horizontal="right"/>
    </xf>
    <xf numFmtId="166" fontId="15" fillId="0" borderId="1" xfId="5" applyNumberFormat="1" applyFont="1" applyFill="1" applyBorder="1" applyAlignment="1">
      <alignment horizontal="right"/>
    </xf>
    <xf numFmtId="164" fontId="27" fillId="0" borderId="0" xfId="4" applyNumberFormat="1" applyFont="1" applyFill="1" applyBorder="1" applyAlignment="1">
      <alignment horizontal="right"/>
    </xf>
    <xf numFmtId="165" fontId="27" fillId="0" borderId="0" xfId="5" applyNumberFormat="1" applyFont="1" applyFill="1" applyBorder="1" applyAlignment="1">
      <alignment horizontal="right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/>
    <xf numFmtId="4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9" fillId="0" borderId="0" xfId="0" applyFont="1" applyBorder="1"/>
    <xf numFmtId="3" fontId="16" fillId="0" borderId="0" xfId="7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5" fontId="7" fillId="0" borderId="0" xfId="0" applyNumberFormat="1" applyFont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3" fillId="2" borderId="0" xfId="0" applyFont="1" applyFill="1" applyAlignment="1"/>
    <xf numFmtId="0" fontId="27" fillId="3" borderId="0" xfId="0" applyFont="1" applyFill="1" applyBorder="1" applyAlignment="1"/>
    <xf numFmtId="0" fontId="28" fillId="3" borderId="0" xfId="0" applyFont="1" applyFill="1" applyBorder="1" applyAlignment="1">
      <alignment horizontal="left"/>
    </xf>
    <xf numFmtId="17" fontId="30" fillId="3" borderId="0" xfId="0" applyNumberFormat="1" applyFont="1" applyFill="1" applyBorder="1" applyAlignment="1">
      <alignment horizontal="left"/>
    </xf>
    <xf numFmtId="5" fontId="30" fillId="3" borderId="0" xfId="0" applyNumberFormat="1" applyFont="1" applyFill="1" applyBorder="1" applyAlignment="1">
      <alignment horizontal="right"/>
    </xf>
    <xf numFmtId="37" fontId="30" fillId="3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/>
    <xf numFmtId="165" fontId="0" fillId="0" borderId="0" xfId="0" applyNumberFormat="1"/>
    <xf numFmtId="0" fontId="0" fillId="0" borderId="1" xfId="0" applyBorder="1"/>
    <xf numFmtId="0" fontId="13" fillId="0" borderId="3" xfId="0" applyFont="1" applyBorder="1"/>
    <xf numFmtId="165" fontId="0" fillId="0" borderId="0" xfId="0" applyNumberFormat="1" applyAlignment="1">
      <alignment horizontal="right" indent="2"/>
    </xf>
    <xf numFmtId="0" fontId="11" fillId="0" borderId="1" xfId="6" applyFont="1" applyFill="1" applyBorder="1" applyAlignment="1">
      <alignment horizontal="right" vertical="center" wrapText="1"/>
    </xf>
    <xf numFmtId="9" fontId="0" fillId="0" borderId="0" xfId="4" applyFont="1"/>
    <xf numFmtId="10" fontId="15" fillId="0" borderId="0" xfId="4" applyNumberFormat="1" applyFont="1" applyFill="1" applyBorder="1" applyAlignment="1">
      <alignment horizontal="right"/>
    </xf>
    <xf numFmtId="0" fontId="0" fillId="0" borderId="3" xfId="0" applyFont="1" applyBorder="1"/>
    <xf numFmtId="0" fontId="0" fillId="0" borderId="0" xfId="0" applyFont="1"/>
    <xf numFmtId="0" fontId="0" fillId="0" borderId="0" xfId="0" applyFont="1" applyBorder="1"/>
    <xf numFmtId="9" fontId="37" fillId="0" borderId="3" xfId="4" applyFont="1" applyBorder="1" applyAlignment="1"/>
    <xf numFmtId="41" fontId="37" fillId="0" borderId="3" xfId="6" applyNumberFormat="1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15" fontId="6" fillId="0" borderId="0" xfId="0" quotePrefix="1" applyNumberFormat="1" applyFont="1" applyBorder="1" applyAlignment="1">
      <alignment horizontal="center" vertical="center"/>
    </xf>
    <xf numFmtId="15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Alignment="1"/>
    <xf numFmtId="0" fontId="15" fillId="2" borderId="0" xfId="0" applyFont="1" applyFill="1" applyAlignment="1">
      <alignment horizontal="right"/>
    </xf>
    <xf numFmtId="0" fontId="28" fillId="2" borderId="0" xfId="0" applyFont="1" applyFill="1"/>
    <xf numFmtId="0" fontId="31" fillId="2" borderId="0" xfId="0" applyFont="1" applyFill="1" applyAlignment="1"/>
    <xf numFmtId="0" fontId="30" fillId="2" borderId="0" xfId="0" applyFont="1" applyFill="1" applyAlignment="1">
      <alignment horizontal="right"/>
    </xf>
    <xf numFmtId="0" fontId="28" fillId="2" borderId="0" xfId="0" applyFont="1" applyFill="1" applyBorder="1" applyAlignment="1">
      <alignment horizontal="left" wrapText="1"/>
    </xf>
    <xf numFmtId="0" fontId="31" fillId="2" borderId="1" xfId="0" applyFont="1" applyFill="1" applyBorder="1" applyAlignment="1"/>
    <xf numFmtId="0" fontId="31" fillId="2" borderId="1" xfId="0" applyFont="1" applyFill="1" applyBorder="1" applyAlignment="1">
      <alignment horizontal="right"/>
    </xf>
    <xf numFmtId="0" fontId="28" fillId="2" borderId="0" xfId="0" applyFont="1" applyFill="1" applyBorder="1" applyAlignment="1">
      <alignment horizontal="left"/>
    </xf>
    <xf numFmtId="6" fontId="29" fillId="2" borderId="0" xfId="0" quotePrefix="1" applyNumberFormat="1" applyFont="1" applyFill="1" applyBorder="1" applyAlignment="1"/>
    <xf numFmtId="0" fontId="31" fillId="2" borderId="0" xfId="0" applyFont="1" applyFill="1" applyBorder="1" applyAlignment="1"/>
    <xf numFmtId="6" fontId="30" fillId="2" borderId="0" xfId="0" applyNumberFormat="1" applyFont="1" applyFill="1" applyBorder="1" applyAlignment="1">
      <alignment horizontal="right"/>
    </xf>
    <xf numFmtId="6" fontId="30" fillId="2" borderId="0" xfId="0" applyNumberFormat="1" applyFont="1" applyFill="1" applyAlignment="1">
      <alignment horizontal="right"/>
    </xf>
    <xf numFmtId="6" fontId="0" fillId="0" borderId="0" xfId="0" applyNumberFormat="1" applyAlignment="1">
      <alignment horizontal="right"/>
    </xf>
    <xf numFmtId="9" fontId="0" fillId="0" borderId="0" xfId="4" applyFont="1" applyAlignment="1">
      <alignment horizontal="right"/>
    </xf>
    <xf numFmtId="9" fontId="15" fillId="0" borderId="0" xfId="4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15" fontId="6" fillId="0" borderId="0" xfId="0" quotePrefix="1" applyNumberFormat="1" applyFont="1" applyBorder="1" applyAlignment="1">
      <alignment horizontal="center" vertical="center"/>
    </xf>
    <xf numFmtId="15" fontId="6" fillId="0" borderId="0" xfId="0" quotePrefix="1" applyNumberFormat="1" applyFont="1" applyBorder="1" applyAlignment="1">
      <alignment vertical="center"/>
    </xf>
    <xf numFmtId="0" fontId="38" fillId="0" borderId="0" xfId="0" applyFont="1" applyFill="1"/>
    <xf numFmtId="0" fontId="38" fillId="0" borderId="0" xfId="0" quotePrefix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/>
    <xf numFmtId="0" fontId="38" fillId="0" borderId="0" xfId="14" applyFont="1" applyFill="1" applyBorder="1" applyAlignment="1">
      <alignment horizontal="right" vertical="center"/>
    </xf>
    <xf numFmtId="0" fontId="38" fillId="0" borderId="0" xfId="0" applyFont="1" applyFill="1" applyBorder="1"/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38" fillId="0" borderId="0" xfId="0" applyFont="1" applyFill="1" applyBorder="1" applyAlignment="1">
      <alignment horizontal="centerContinuous"/>
    </xf>
    <xf numFmtId="0" fontId="40" fillId="0" borderId="0" xfId="0" applyFont="1" applyFill="1" applyBorder="1" applyAlignment="1">
      <alignment horizontal="centerContinuous"/>
    </xf>
    <xf numFmtId="0" fontId="28" fillId="0" borderId="0" xfId="0" applyFont="1" applyFill="1"/>
    <xf numFmtId="9" fontId="41" fillId="0" borderId="1" xfId="4" applyFont="1" applyFill="1" applyBorder="1" applyAlignment="1">
      <alignment horizontal="centerContinuous"/>
    </xf>
    <xf numFmtId="0" fontId="42" fillId="0" borderId="1" xfId="0" applyFont="1" applyFill="1" applyBorder="1" applyAlignment="1">
      <alignment horizontal="centerContinuous"/>
    </xf>
    <xf numFmtId="0" fontId="29" fillId="0" borderId="1" xfId="0" applyFont="1" applyFill="1" applyBorder="1" applyAlignment="1">
      <alignment horizontal="centerContinuous"/>
    </xf>
    <xf numFmtId="0" fontId="30" fillId="0" borderId="0" xfId="0" applyFont="1" applyFill="1"/>
    <xf numFmtId="9" fontId="41" fillId="0" borderId="0" xfId="4" applyFont="1" applyFill="1" applyBorder="1" applyAlignment="1">
      <alignment horizontal="centerContinuous"/>
    </xf>
    <xf numFmtId="0" fontId="42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left"/>
    </xf>
    <xf numFmtId="0" fontId="44" fillId="0" borderId="0" xfId="0" quotePrefix="1" applyFont="1" applyFill="1" applyBorder="1" applyAlignment="1">
      <alignment horizontal="left"/>
    </xf>
    <xf numFmtId="0" fontId="30" fillId="0" borderId="1" xfId="0" applyFont="1" applyFill="1" applyBorder="1" applyAlignment="1">
      <alignment horizontal="centerContinuous"/>
    </xf>
    <xf numFmtId="0" fontId="28" fillId="0" borderId="0" xfId="0" applyFont="1" applyFill="1" applyAlignment="1">
      <alignment horizontal="left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68" fontId="31" fillId="0" borderId="2" xfId="13" applyNumberFormat="1" applyFont="1" applyFill="1" applyBorder="1" applyAlignment="1">
      <alignment horizontal="right" vertical="center"/>
    </xf>
    <xf numFmtId="169" fontId="31" fillId="0" borderId="2" xfId="13" applyNumberFormat="1" applyFont="1" applyFill="1" applyBorder="1" applyAlignment="1">
      <alignment horizontal="right" vertical="center"/>
    </xf>
    <xf numFmtId="168" fontId="31" fillId="0" borderId="0" xfId="13" applyNumberFormat="1" applyFont="1" applyFill="1" applyBorder="1" applyAlignment="1">
      <alignment horizontal="right" vertical="center"/>
    </xf>
    <xf numFmtId="169" fontId="31" fillId="0" borderId="0" xfId="13" applyNumberFormat="1" applyFont="1" applyFill="1" applyBorder="1" applyAlignment="1">
      <alignment horizontal="right" vertical="center"/>
    </xf>
    <xf numFmtId="0" fontId="31" fillId="0" borderId="0" xfId="0" applyFont="1" applyFill="1" applyBorder="1"/>
    <xf numFmtId="0" fontId="31" fillId="0" borderId="1" xfId="0" applyFont="1" applyFill="1" applyBorder="1" applyAlignment="1">
      <alignment horizontal="right"/>
    </xf>
    <xf numFmtId="0" fontId="30" fillId="0" borderId="0" xfId="0" applyFont="1" applyFill="1" applyBorder="1"/>
    <xf numFmtId="165" fontId="30" fillId="0" borderId="0" xfId="5" applyNumberFormat="1" applyFont="1" applyFill="1" applyBorder="1" applyAlignment="1">
      <alignment horizontal="left" indent="1"/>
    </xf>
    <xf numFmtId="165" fontId="30" fillId="0" borderId="0" xfId="5" applyNumberFormat="1" applyFont="1" applyFill="1" applyBorder="1"/>
    <xf numFmtId="165" fontId="30" fillId="0" borderId="0" xfId="5" applyNumberFormat="1" applyFont="1" applyFill="1" applyBorder="1" applyAlignment="1" applyProtection="1">
      <alignment horizontal="left" indent="1"/>
    </xf>
    <xf numFmtId="165" fontId="31" fillId="0" borderId="0" xfId="5" applyNumberFormat="1" applyFont="1" applyFill="1" applyBorder="1" applyProtection="1"/>
    <xf numFmtId="165" fontId="31" fillId="0" borderId="2" xfId="5" applyNumberFormat="1" applyFont="1" applyFill="1" applyBorder="1"/>
    <xf numFmtId="165" fontId="30" fillId="0" borderId="0" xfId="5" applyNumberFormat="1" applyFont="1" applyFill="1" applyBorder="1" applyProtection="1"/>
    <xf numFmtId="165" fontId="31" fillId="0" borderId="0" xfId="5" applyNumberFormat="1" applyFont="1" applyFill="1" applyBorder="1"/>
    <xf numFmtId="165" fontId="19" fillId="0" borderId="0" xfId="0" applyNumberFormat="1" applyFont="1" applyFill="1"/>
    <xf numFmtId="165" fontId="28" fillId="0" borderId="0" xfId="0" applyNumberFormat="1" applyFont="1" applyFill="1"/>
    <xf numFmtId="165" fontId="30" fillId="0" borderId="0" xfId="5" applyNumberFormat="1" applyFont="1" applyFill="1" applyBorder="1" applyAlignment="1"/>
    <xf numFmtId="165" fontId="31" fillId="0" borderId="3" xfId="5" applyNumberFormat="1" applyFont="1" applyFill="1" applyBorder="1"/>
    <xf numFmtId="165" fontId="30" fillId="0" borderId="0" xfId="0" applyNumberFormat="1" applyFont="1" applyFill="1"/>
    <xf numFmtId="165" fontId="30" fillId="0" borderId="0" xfId="13" applyNumberFormat="1" applyFont="1" applyFill="1" applyAlignment="1">
      <alignment horizontal="right" wrapText="1" readingOrder="1"/>
    </xf>
    <xf numFmtId="165" fontId="30" fillId="0" borderId="0" xfId="13" applyNumberFormat="1" applyFont="1" applyFill="1" applyAlignment="1">
      <alignment horizontal="right" wrapText="1"/>
    </xf>
    <xf numFmtId="0" fontId="45" fillId="0" borderId="0" xfId="0" applyFont="1" applyFill="1"/>
    <xf numFmtId="0" fontId="28" fillId="0" borderId="0" xfId="0" applyFont="1" applyFill="1" applyBorder="1"/>
    <xf numFmtId="0" fontId="32" fillId="0" borderId="0" xfId="0" applyFont="1" applyFill="1"/>
    <xf numFmtId="0" fontId="30" fillId="0" borderId="0" xfId="0" applyFont="1" applyFill="1" applyBorder="1" applyAlignment="1">
      <alignment horizontal="left" vertical="center"/>
    </xf>
    <xf numFmtId="0" fontId="31" fillId="0" borderId="0" xfId="14" applyFont="1" applyFill="1" applyBorder="1" applyAlignment="1">
      <alignment horizontal="right"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Continuous"/>
    </xf>
    <xf numFmtId="0" fontId="48" fillId="0" borderId="0" xfId="0" applyFont="1" applyFill="1" applyBorder="1" applyAlignment="1">
      <alignment horizontal="centerContinuous"/>
    </xf>
    <xf numFmtId="0" fontId="49" fillId="0" borderId="0" xfId="0" applyFont="1" applyFill="1" applyBorder="1"/>
    <xf numFmtId="0" fontId="50" fillId="0" borderId="1" xfId="0" applyFont="1" applyFill="1" applyBorder="1" applyAlignment="1">
      <alignment horizontal="centerContinuous"/>
    </xf>
    <xf numFmtId="0" fontId="50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/>
    <xf numFmtId="170" fontId="19" fillId="0" borderId="0" xfId="0" applyNumberFormat="1" applyFont="1" applyFill="1" applyBorder="1"/>
    <xf numFmtId="0" fontId="19" fillId="0" borderId="0" xfId="0" applyFont="1" applyFill="1" applyBorder="1" applyAlignment="1">
      <alignment horizontal="left"/>
    </xf>
    <xf numFmtId="170" fontId="18" fillId="0" borderId="2" xfId="0" applyNumberFormat="1" applyFont="1" applyFill="1" applyBorder="1"/>
    <xf numFmtId="170" fontId="18" fillId="0" borderId="4" xfId="0" applyNumberFormat="1" applyFont="1" applyFill="1" applyBorder="1"/>
    <xf numFmtId="43" fontId="30" fillId="0" borderId="0" xfId="5" applyNumberFormat="1" applyFont="1" applyFill="1" applyBorder="1"/>
    <xf numFmtId="0" fontId="33" fillId="0" borderId="0" xfId="0" applyFont="1" applyFill="1" applyBorder="1"/>
    <xf numFmtId="165" fontId="19" fillId="0" borderId="0" xfId="0" applyNumberFormat="1" applyFont="1" applyFill="1" applyBorder="1"/>
    <xf numFmtId="0" fontId="3" fillId="0" borderId="0" xfId="0" quotePrefix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0" fontId="3" fillId="0" borderId="0" xfId="14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51" fillId="0" borderId="0" xfId="0" applyFont="1" applyFill="1" applyBorder="1"/>
    <xf numFmtId="0" fontId="52" fillId="0" borderId="0" xfId="0" applyFont="1" applyFill="1" applyBorder="1"/>
    <xf numFmtId="0" fontId="32" fillId="0" borderId="0" xfId="0" applyFont="1" applyFill="1" applyBorder="1"/>
    <xf numFmtId="9" fontId="31" fillId="0" borderId="1" xfId="4" applyFont="1" applyFill="1" applyBorder="1" applyAlignment="1">
      <alignment horizontal="centerContinuous"/>
    </xf>
    <xf numFmtId="9" fontId="31" fillId="0" borderId="0" xfId="4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left"/>
    </xf>
    <xf numFmtId="0" fontId="31" fillId="0" borderId="0" xfId="0" applyFont="1" applyFill="1"/>
    <xf numFmtId="165" fontId="34" fillId="0" borderId="0" xfId="13" applyNumberFormat="1" applyFont="1" applyFill="1" applyBorder="1"/>
    <xf numFmtId="165" fontId="30" fillId="0" borderId="0" xfId="13" applyNumberFormat="1" applyFont="1" applyFill="1" applyBorder="1"/>
    <xf numFmtId="49" fontId="31" fillId="0" borderId="0" xfId="5" applyNumberFormat="1" applyFont="1" applyFill="1" applyBorder="1"/>
    <xf numFmtId="165" fontId="30" fillId="0" borderId="0" xfId="13" applyNumberFormat="1" applyFont="1" applyFill="1" applyBorder="1" applyAlignment="1">
      <alignment horizontal="left"/>
    </xf>
    <xf numFmtId="171" fontId="30" fillId="0" borderId="0" xfId="8" applyNumberFormat="1" applyFont="1" applyFill="1" applyBorder="1" applyAlignment="1">
      <alignment horizontal="left" indent="1"/>
    </xf>
    <xf numFmtId="165" fontId="31" fillId="0" borderId="2" xfId="13" applyNumberFormat="1" applyFont="1" applyFill="1" applyBorder="1"/>
    <xf numFmtId="165" fontId="30" fillId="0" borderId="0" xfId="0" applyNumberFormat="1" applyFont="1" applyFill="1" applyBorder="1"/>
    <xf numFmtId="165" fontId="31" fillId="0" borderId="0" xfId="13" applyNumberFormat="1" applyFont="1" applyFill="1" applyBorder="1"/>
    <xf numFmtId="0" fontId="30" fillId="0" borderId="0" xfId="0" applyFont="1" applyFill="1" applyAlignment="1">
      <alignment horizontal="left" indent="1"/>
    </xf>
    <xf numFmtId="165" fontId="30" fillId="0" borderId="2" xfId="13" applyNumberFormat="1" applyFont="1" applyFill="1" applyBorder="1"/>
    <xf numFmtId="165" fontId="31" fillId="0" borderId="4" xfId="13" applyNumberFormat="1" applyFont="1" applyFill="1" applyBorder="1"/>
    <xf numFmtId="49" fontId="30" fillId="0" borderId="0" xfId="5" applyNumberFormat="1" applyFont="1" applyFill="1" applyBorder="1" applyAlignment="1">
      <alignment horizontal="left" indent="1"/>
    </xf>
    <xf numFmtId="49" fontId="30" fillId="0" borderId="0" xfId="5" applyNumberFormat="1" applyFont="1" applyFill="1" applyBorder="1"/>
    <xf numFmtId="49" fontId="31" fillId="0" borderId="0" xfId="5" applyNumberFormat="1" applyFont="1" applyFill="1" applyBorder="1" applyAlignment="1">
      <alignment horizontal="left" indent="1"/>
    </xf>
    <xf numFmtId="164" fontId="18" fillId="0" borderId="0" xfId="4" applyNumberFormat="1" applyFont="1" applyFill="1" applyBorder="1" applyAlignment="1">
      <alignment horizontal="right"/>
    </xf>
    <xf numFmtId="164" fontId="18" fillId="0" borderId="0" xfId="4" applyNumberFormat="1" applyFont="1" applyFill="1" applyBorder="1"/>
    <xf numFmtId="164" fontId="30" fillId="0" borderId="0" xfId="13" applyNumberFormat="1" applyFont="1" applyFill="1" applyBorder="1"/>
    <xf numFmtId="0" fontId="30" fillId="0" borderId="0" xfId="0" applyFont="1" applyFill="1" applyBorder="1" applyAlignment="1">
      <alignment horizontal="left"/>
    </xf>
    <xf numFmtId="165" fontId="30" fillId="0" borderId="0" xfId="4" applyNumberFormat="1" applyFont="1" applyFill="1" applyBorder="1"/>
    <xf numFmtId="164" fontId="30" fillId="0" borderId="0" xfId="4" applyNumberFormat="1" applyFont="1" applyFill="1" applyBorder="1"/>
    <xf numFmtId="43" fontId="39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left"/>
    </xf>
    <xf numFmtId="172" fontId="41" fillId="0" borderId="0" xfId="5" applyNumberFormat="1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173" fontId="28" fillId="0" borderId="0" xfId="0" applyNumberFormat="1" applyFont="1" applyFill="1" applyAlignment="1">
      <alignment horizontal="right" vertical="top"/>
    </xf>
    <xf numFmtId="43" fontId="41" fillId="0" borderId="0" xfId="5" applyNumberFormat="1" applyFont="1" applyFill="1" applyBorder="1" applyAlignment="1">
      <alignment horizontal="right"/>
    </xf>
    <xf numFmtId="168" fontId="41" fillId="0" borderId="1" xfId="13" applyNumberFormat="1" applyFont="1" applyFill="1" applyBorder="1" applyAlignment="1">
      <alignment horizontal="right" vertical="center"/>
    </xf>
    <xf numFmtId="165" fontId="41" fillId="0" borderId="1" xfId="5" applyNumberFormat="1" applyFont="1" applyFill="1" applyBorder="1" applyAlignment="1">
      <alignment horizontal="right" vertical="center" wrapText="1"/>
    </xf>
    <xf numFmtId="173" fontId="41" fillId="0" borderId="0" xfId="5" applyNumberFormat="1" applyFont="1" applyFill="1" applyAlignment="1">
      <alignment horizontal="right" vertical="center"/>
    </xf>
    <xf numFmtId="43" fontId="41" fillId="0" borderId="1" xfId="5" applyNumberFormat="1" applyFont="1" applyFill="1" applyBorder="1" applyAlignment="1">
      <alignment horizontal="right"/>
    </xf>
    <xf numFmtId="165" fontId="31" fillId="0" borderId="0" xfId="5" applyNumberFormat="1" applyFont="1" applyFill="1" applyBorder="1" applyAlignment="1">
      <alignment horizontal="right"/>
    </xf>
    <xf numFmtId="0" fontId="44" fillId="0" borderId="0" xfId="0" quotePrefix="1" applyFont="1" applyFill="1" applyAlignment="1">
      <alignment horizontal="left"/>
    </xf>
    <xf numFmtId="165" fontId="41" fillId="0" borderId="0" xfId="5" applyNumberFormat="1" applyFont="1" applyFill="1" applyBorder="1" applyAlignment="1">
      <alignment horizontal="center" vertical="center"/>
    </xf>
    <xf numFmtId="173" fontId="41" fillId="0" borderId="0" xfId="5" applyNumberFormat="1" applyFont="1" applyFill="1" applyBorder="1" applyAlignment="1">
      <alignment horizontal="right" vertical="center"/>
    </xf>
    <xf numFmtId="43" fontId="41" fillId="0" borderId="0" xfId="5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73" fontId="33" fillId="0" borderId="0" xfId="0" applyNumberFormat="1" applyFont="1" applyFill="1" applyAlignment="1">
      <alignment horizontal="right" vertical="center"/>
    </xf>
    <xf numFmtId="43" fontId="33" fillId="0" borderId="0" xfId="0" applyNumberFormat="1" applyFont="1" applyFill="1" applyAlignment="1">
      <alignment vertical="center"/>
    </xf>
    <xf numFmtId="165" fontId="28" fillId="0" borderId="0" xfId="5" applyNumberFormat="1" applyFont="1" applyFill="1" applyBorder="1" applyAlignment="1">
      <alignment horizontal="left" vertical="center" indent="1"/>
    </xf>
    <xf numFmtId="165" fontId="28" fillId="0" borderId="0" xfId="5" applyNumberFormat="1" applyFont="1" applyFill="1" applyBorder="1" applyAlignment="1">
      <alignment vertical="center"/>
    </xf>
    <xf numFmtId="43" fontId="33" fillId="0" borderId="0" xfId="4" applyNumberFormat="1" applyFont="1" applyFill="1" applyAlignment="1">
      <alignment vertical="center"/>
    </xf>
    <xf numFmtId="43" fontId="19" fillId="0" borderId="0" xfId="13" applyFont="1" applyFill="1"/>
    <xf numFmtId="10" fontId="19" fillId="0" borderId="0" xfId="4" applyNumberFormat="1" applyFont="1" applyFill="1"/>
    <xf numFmtId="165" fontId="28" fillId="0" borderId="0" xfId="5" applyNumberFormat="1" applyFont="1" applyFill="1" applyBorder="1" applyAlignment="1" applyProtection="1">
      <alignment horizontal="left" vertical="center" indent="1"/>
    </xf>
    <xf numFmtId="165" fontId="41" fillId="0" borderId="0" xfId="5" applyNumberFormat="1" applyFont="1" applyFill="1" applyBorder="1" applyAlignment="1" applyProtection="1">
      <alignment vertical="center"/>
    </xf>
    <xf numFmtId="165" fontId="41" fillId="0" borderId="2" xfId="5" applyNumberFormat="1" applyFont="1" applyFill="1" applyBorder="1" applyAlignment="1">
      <alignment vertical="center"/>
    </xf>
    <xf numFmtId="173" fontId="35" fillId="0" borderId="0" xfId="0" applyNumberFormat="1" applyFont="1" applyFill="1" applyAlignment="1">
      <alignment horizontal="right" vertical="center"/>
    </xf>
    <xf numFmtId="43" fontId="35" fillId="0" borderId="0" xfId="4" applyNumberFormat="1" applyFont="1" applyFill="1" applyAlignment="1">
      <alignment vertical="center"/>
    </xf>
    <xf numFmtId="165" fontId="28" fillId="0" borderId="0" xfId="5" applyNumberFormat="1" applyFont="1" applyFill="1" applyBorder="1" applyAlignment="1" applyProtection="1">
      <alignment vertical="center"/>
    </xf>
    <xf numFmtId="174" fontId="19" fillId="0" borderId="0" xfId="4" applyNumberFormat="1" applyFont="1" applyFill="1"/>
    <xf numFmtId="165" fontId="41" fillId="0" borderId="0" xfId="5" applyNumberFormat="1" applyFont="1" applyFill="1" applyBorder="1" applyAlignment="1">
      <alignment vertical="center"/>
    </xf>
    <xf numFmtId="165" fontId="33" fillId="0" borderId="0" xfId="5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28" fillId="0" borderId="0" xfId="5" applyNumberFormat="1" applyFont="1" applyFill="1" applyBorder="1" applyAlignment="1">
      <alignment horizontal="right" vertical="center"/>
    </xf>
    <xf numFmtId="165" fontId="41" fillId="0" borderId="0" xfId="5" applyNumberFormat="1" applyFont="1" applyFill="1" applyBorder="1"/>
    <xf numFmtId="165" fontId="28" fillId="0" borderId="0" xfId="5" applyNumberFormat="1" applyFont="1" applyFill="1" applyBorder="1" applyAlignment="1">
      <alignment horizontal="center"/>
    </xf>
    <xf numFmtId="173" fontId="33" fillId="0" borderId="0" xfId="0" applyNumberFormat="1" applyFont="1" applyFill="1"/>
    <xf numFmtId="43" fontId="33" fillId="0" borderId="0" xfId="4" applyNumberFormat="1" applyFont="1" applyFill="1"/>
    <xf numFmtId="165" fontId="41" fillId="0" borderId="5" xfId="5" applyNumberFormat="1" applyFont="1" applyFill="1" applyBorder="1" applyAlignment="1" applyProtection="1">
      <alignment vertical="center"/>
    </xf>
    <xf numFmtId="173" fontId="33" fillId="0" borderId="2" xfId="0" applyNumberFormat="1" applyFont="1" applyFill="1" applyBorder="1" applyAlignment="1">
      <alignment horizontal="right" vertical="center"/>
    </xf>
    <xf numFmtId="43" fontId="35" fillId="0" borderId="6" xfId="4" applyNumberFormat="1" applyFont="1" applyFill="1" applyBorder="1" applyAlignment="1">
      <alignment vertical="center"/>
    </xf>
    <xf numFmtId="165" fontId="41" fillId="0" borderId="0" xfId="5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>
      <alignment vertical="center"/>
    </xf>
    <xf numFmtId="165" fontId="28" fillId="0" borderId="0" xfId="5" applyNumberFormat="1" applyFont="1" applyFill="1" applyBorder="1" applyAlignment="1" applyProtection="1">
      <alignment horizontal="left" vertical="center"/>
    </xf>
    <xf numFmtId="173" fontId="28" fillId="0" borderId="0" xfId="5" applyNumberFormat="1" applyFont="1" applyFill="1" applyBorder="1" applyAlignment="1" applyProtection="1">
      <alignment horizontal="right" vertical="center"/>
    </xf>
    <xf numFmtId="0" fontId="19" fillId="0" borderId="0" xfId="13" applyNumberFormat="1" applyFont="1" applyFill="1"/>
    <xf numFmtId="165" fontId="28" fillId="0" borderId="1" xfId="5" applyNumberFormat="1" applyFont="1" applyFill="1" applyBorder="1" applyAlignment="1" applyProtection="1">
      <alignment horizontal="left" vertical="center"/>
    </xf>
    <xf numFmtId="165" fontId="28" fillId="0" borderId="1" xfId="5" applyNumberFormat="1" applyFont="1" applyFill="1" applyBorder="1" applyAlignment="1">
      <alignment vertical="center"/>
    </xf>
    <xf numFmtId="173" fontId="41" fillId="0" borderId="0" xfId="5" applyNumberFormat="1" applyFont="1" applyFill="1" applyBorder="1" applyAlignment="1" applyProtection="1">
      <alignment horizontal="right" vertical="center"/>
    </xf>
    <xf numFmtId="173" fontId="28" fillId="0" borderId="0" xfId="5" applyNumberFormat="1" applyFont="1" applyFill="1" applyBorder="1" applyAlignment="1" applyProtection="1">
      <alignment vertical="center"/>
    </xf>
    <xf numFmtId="0" fontId="3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/>
    </xf>
    <xf numFmtId="165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55" fillId="0" borderId="0" xfId="0" applyFont="1" applyFill="1"/>
    <xf numFmtId="0" fontId="33" fillId="0" borderId="0" xfId="0" applyFont="1" applyFill="1"/>
    <xf numFmtId="165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3" fontId="33" fillId="0" borderId="0" xfId="0" applyNumberFormat="1" applyFont="1" applyFill="1"/>
    <xf numFmtId="43" fontId="19" fillId="0" borderId="0" xfId="0" applyNumberFormat="1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31" fillId="0" borderId="0" xfId="0" applyFont="1" applyFill="1" applyBorder="1" applyAlignment="1">
      <alignment horizontal="left"/>
    </xf>
    <xf numFmtId="165" fontId="29" fillId="0" borderId="0" xfId="5" applyNumberFormat="1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173" fontId="19" fillId="0" borderId="0" xfId="0" applyNumberFormat="1" applyFont="1" applyFill="1" applyBorder="1" applyAlignment="1">
      <alignment horizontal="centerContinuous"/>
    </xf>
    <xf numFmtId="173" fontId="19" fillId="0" borderId="0" xfId="0" applyNumberFormat="1" applyFont="1" applyFill="1"/>
    <xf numFmtId="0" fontId="46" fillId="0" borderId="0" xfId="0" applyFont="1" applyFill="1"/>
    <xf numFmtId="0" fontId="45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Alignment="1">
      <alignment horizontal="center"/>
    </xf>
    <xf numFmtId="173" fontId="33" fillId="0" borderId="0" xfId="0" applyNumberFormat="1" applyFont="1" applyFill="1" applyAlignment="1">
      <alignment horizontal="right"/>
    </xf>
    <xf numFmtId="0" fontId="45" fillId="0" borderId="0" xfId="4" applyNumberFormat="1" applyFont="1" applyFill="1" applyBorder="1" applyAlignment="1">
      <alignment horizontal="left" wrapText="1"/>
    </xf>
    <xf numFmtId="9" fontId="41" fillId="0" borderId="1" xfId="4" applyFont="1" applyFill="1" applyBorder="1" applyAlignment="1">
      <alignment horizontal="left"/>
    </xf>
    <xf numFmtId="9" fontId="41" fillId="0" borderId="1" xfId="4" applyFont="1" applyFill="1" applyBorder="1" applyAlignment="1">
      <alignment horizontal="center"/>
    </xf>
    <xf numFmtId="9" fontId="41" fillId="0" borderId="0" xfId="4" applyFont="1" applyFill="1" applyBorder="1" applyAlignment="1">
      <alignment horizontal="center"/>
    </xf>
    <xf numFmtId="0" fontId="55" fillId="0" borderId="0" xfId="0" applyNumberFormat="1" applyFont="1" applyFill="1" applyAlignment="1">
      <alignment horizontal="left"/>
    </xf>
    <xf numFmtId="173" fontId="28" fillId="0" borderId="0" xfId="0" applyNumberFormat="1" applyFont="1" applyFill="1" applyBorder="1" applyAlignment="1">
      <alignment horizontal="left"/>
    </xf>
    <xf numFmtId="173" fontId="33" fillId="0" borderId="0" xfId="0" applyNumberFormat="1" applyFont="1" applyFill="1" applyBorder="1"/>
    <xf numFmtId="173" fontId="33" fillId="0" borderId="0" xfId="0" applyNumberFormat="1" applyFont="1" applyFill="1" applyBorder="1" applyAlignment="1">
      <alignment horizontal="right"/>
    </xf>
    <xf numFmtId="0" fontId="45" fillId="0" borderId="0" xfId="5" applyNumberFormat="1" applyFont="1" applyFill="1" applyBorder="1" applyAlignment="1">
      <alignment horizontal="left" vertical="center"/>
    </xf>
    <xf numFmtId="173" fontId="28" fillId="0" borderId="0" xfId="0" applyNumberFormat="1" applyFont="1" applyFill="1" applyAlignment="1">
      <alignment horizontal="left"/>
    </xf>
    <xf numFmtId="165" fontId="35" fillId="0" borderId="0" xfId="13" applyNumberFormat="1" applyFont="1" applyFill="1" applyAlignment="1">
      <alignment horizontal="right"/>
    </xf>
    <xf numFmtId="165" fontId="33" fillId="0" borderId="0" xfId="13" applyNumberFormat="1" applyFont="1" applyFill="1" applyAlignment="1">
      <alignment horizontal="right"/>
    </xf>
    <xf numFmtId="0" fontId="45" fillId="0" borderId="0" xfId="5" applyNumberFormat="1" applyFont="1" applyFill="1" applyBorder="1" applyAlignment="1">
      <alignment horizontal="left"/>
    </xf>
    <xf numFmtId="0" fontId="55" fillId="0" borderId="0" xfId="13" applyNumberFormat="1" applyFont="1" applyFill="1" applyAlignment="1">
      <alignment horizontal="left"/>
    </xf>
    <xf numFmtId="165" fontId="33" fillId="0" borderId="1" xfId="13" applyNumberFormat="1" applyFont="1" applyFill="1" applyBorder="1" applyAlignment="1">
      <alignment horizontal="right"/>
    </xf>
    <xf numFmtId="0" fontId="55" fillId="0" borderId="0" xfId="4" applyNumberFormat="1" applyFont="1" applyFill="1" applyAlignment="1">
      <alignment horizontal="left"/>
    </xf>
    <xf numFmtId="165" fontId="35" fillId="0" borderId="0" xfId="13" applyNumberFormat="1" applyFont="1" applyFill="1"/>
    <xf numFmtId="173" fontId="28" fillId="0" borderId="0" xfId="0" applyNumberFormat="1" applyFont="1" applyFill="1" applyAlignment="1">
      <alignment horizontal="left" vertical="center"/>
    </xf>
    <xf numFmtId="165" fontId="33" fillId="0" borderId="0" xfId="13" applyNumberFormat="1" applyFont="1" applyFill="1"/>
    <xf numFmtId="0" fontId="33" fillId="0" borderId="0" xfId="0" applyFont="1" applyFill="1" applyAlignment="1"/>
    <xf numFmtId="173" fontId="33" fillId="0" borderId="0" xfId="0" applyNumberFormat="1" applyFont="1" applyFill="1" applyAlignment="1"/>
    <xf numFmtId="165" fontId="33" fillId="0" borderId="1" xfId="13" applyNumberFormat="1" applyFont="1" applyFill="1" applyBorder="1"/>
    <xf numFmtId="165" fontId="35" fillId="0" borderId="3" xfId="13" applyNumberFormat="1" applyFont="1" applyFill="1" applyBorder="1"/>
    <xf numFmtId="165" fontId="33" fillId="0" borderId="0" xfId="13" applyNumberFormat="1" applyFont="1" applyFill="1" applyBorder="1"/>
    <xf numFmtId="165" fontId="35" fillId="0" borderId="0" xfId="0" applyNumberFormat="1" applyFont="1" applyFill="1"/>
    <xf numFmtId="0" fontId="57" fillId="0" borderId="0" xfId="0" quotePrefix="1" applyFont="1" applyFill="1" applyAlignment="1">
      <alignment horizontal="left"/>
    </xf>
    <xf numFmtId="43" fontId="19" fillId="0" borderId="0" xfId="13" applyFont="1" applyFill="1" applyBorder="1"/>
    <xf numFmtId="0" fontId="41" fillId="0" borderId="0" xfId="14" applyFont="1" applyFill="1" applyBorder="1" applyAlignment="1">
      <alignment horizontal="right" vertical="center"/>
    </xf>
    <xf numFmtId="0" fontId="18" fillId="0" borderId="0" xfId="0" applyFont="1" applyFill="1" applyAlignment="1"/>
    <xf numFmtId="0" fontId="19" fillId="0" borderId="0" xfId="0" applyFont="1" applyFill="1" applyAlignment="1"/>
    <xf numFmtId="165" fontId="29" fillId="0" borderId="0" xfId="5" applyNumberFormat="1" applyFont="1" applyFill="1" applyBorder="1" applyAlignment="1"/>
    <xf numFmtId="0" fontId="19" fillId="0" borderId="0" xfId="0" applyFont="1" applyFill="1" applyBorder="1" applyAlignment="1"/>
    <xf numFmtId="173" fontId="19" fillId="0" borderId="0" xfId="0" applyNumberFormat="1" applyFont="1" applyFill="1" applyBorder="1" applyAlignment="1"/>
    <xf numFmtId="0" fontId="45" fillId="0" borderId="0" xfId="0" applyNumberFormat="1" applyFont="1" applyFill="1" applyBorder="1" applyAlignment="1">
      <alignment horizontal="left"/>
    </xf>
    <xf numFmtId="0" fontId="58" fillId="0" borderId="0" xfId="0" applyNumberFormat="1" applyFont="1" applyFill="1" applyBorder="1" applyAlignment="1">
      <alignment horizontal="left"/>
    </xf>
    <xf numFmtId="9" fontId="41" fillId="0" borderId="0" xfId="4" applyFont="1" applyFill="1" applyBorder="1" applyAlignment="1">
      <alignment horizontal="left"/>
    </xf>
    <xf numFmtId="165" fontId="33" fillId="0" borderId="0" xfId="13" applyNumberFormat="1" applyFont="1" applyFill="1" applyBorder="1" applyAlignment="1">
      <alignment horizontal="right"/>
    </xf>
    <xf numFmtId="165" fontId="28" fillId="0" borderId="0" xfId="5" applyNumberFormat="1" applyFont="1" applyFill="1" applyBorder="1"/>
    <xf numFmtId="165" fontId="28" fillId="0" borderId="0" xfId="5" applyNumberFormat="1" applyFont="1" applyFill="1" applyBorder="1" applyAlignment="1" applyProtection="1">
      <alignment horizontal="left" indent="1"/>
    </xf>
    <xf numFmtId="37" fontId="28" fillId="0" borderId="0" xfId="0" applyNumberFormat="1" applyFont="1" applyFill="1" applyAlignment="1">
      <alignment horizontal="right"/>
    </xf>
    <xf numFmtId="165" fontId="35" fillId="0" borderId="3" xfId="13" applyNumberFormat="1" applyFont="1" applyFill="1" applyBorder="1" applyAlignment="1">
      <alignment horizontal="right"/>
    </xf>
    <xf numFmtId="165" fontId="35" fillId="0" borderId="0" xfId="0" applyNumberFormat="1" applyFont="1" applyFill="1" applyAlignment="1">
      <alignment horizontal="right"/>
    </xf>
    <xf numFmtId="165" fontId="33" fillId="0" borderId="0" xfId="0" applyNumberFormat="1" applyFont="1" applyFill="1" applyAlignment="1">
      <alignment horizontal="right"/>
    </xf>
    <xf numFmtId="0" fontId="57" fillId="0" borderId="0" xfId="0" applyFont="1" applyFill="1"/>
    <xf numFmtId="0" fontId="4" fillId="0" borderId="0" xfId="14" applyFont="1" applyFill="1" applyBorder="1" applyAlignment="1">
      <alignment horizontal="right" vertical="center"/>
    </xf>
    <xf numFmtId="0" fontId="27" fillId="0" borderId="0" xfId="0" applyFont="1" applyFill="1"/>
    <xf numFmtId="0" fontId="27" fillId="0" borderId="0" xfId="0" applyFont="1" applyFill="1" applyBorder="1"/>
    <xf numFmtId="0" fontId="45" fillId="0" borderId="0" xfId="14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173" fontId="18" fillId="0" borderId="0" xfId="0" applyNumberFormat="1" applyFont="1" applyFill="1" applyBorder="1" applyAlignment="1"/>
    <xf numFmtId="0" fontId="28" fillId="0" borderId="0" xfId="0" applyFont="1" applyFill="1" applyAlignment="1">
      <alignment vertical="center" wrapText="1"/>
    </xf>
    <xf numFmtId="37" fontId="28" fillId="0" borderId="0" xfId="0" applyNumberFormat="1" applyFont="1" applyFill="1"/>
    <xf numFmtId="3" fontId="33" fillId="0" borderId="0" xfId="0" applyNumberFormat="1" applyFont="1" applyFill="1"/>
    <xf numFmtId="0" fontId="44" fillId="0" borderId="0" xfId="0" applyFont="1" applyFill="1"/>
    <xf numFmtId="0" fontId="31" fillId="0" borderId="0" xfId="0" applyFont="1" applyFill="1" applyAlignment="1">
      <alignment horizontal="left"/>
    </xf>
    <xf numFmtId="165" fontId="29" fillId="0" borderId="0" xfId="5" applyNumberFormat="1" applyFont="1" applyFill="1" applyBorder="1" applyAlignment="1">
      <alignment horizontal="left"/>
    </xf>
    <xf numFmtId="173" fontId="19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49" fillId="0" borderId="0" xfId="0" applyFont="1" applyFill="1"/>
    <xf numFmtId="0" fontId="28" fillId="0" borderId="0" xfId="0" applyFont="1" applyFill="1" applyAlignment="1"/>
    <xf numFmtId="173" fontId="19" fillId="0" borderId="0" xfId="0" applyNumberFormat="1" applyFont="1" applyFill="1" applyAlignment="1"/>
    <xf numFmtId="37" fontId="28" fillId="0" borderId="0" xfId="0" applyNumberFormat="1" applyFont="1" applyFill="1" applyAlignment="1">
      <alignment vertical="top"/>
    </xf>
    <xf numFmtId="0" fontId="33" fillId="0" borderId="0" xfId="13" applyNumberFormat="1" applyFont="1" applyFill="1" applyAlignment="1">
      <alignment horizontal="left"/>
    </xf>
    <xf numFmtId="0" fontId="57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/>
    <xf numFmtId="9" fontId="38" fillId="0" borderId="1" xfId="4" applyFont="1" applyFill="1" applyBorder="1" applyAlignment="1">
      <alignment horizontal="centerContinuous"/>
    </xf>
    <xf numFmtId="0" fontId="47" fillId="0" borderId="1" xfId="0" applyFont="1" applyFill="1" applyBorder="1" applyAlignment="1">
      <alignment horizontal="centerContinuous"/>
    </xf>
    <xf numFmtId="9" fontId="38" fillId="0" borderId="0" xfId="4" applyFont="1" applyFill="1" applyBorder="1" applyAlignment="1">
      <alignment horizontal="centerContinuous"/>
    </xf>
    <xf numFmtId="0" fontId="42" fillId="0" borderId="0" xfId="0" quotePrefix="1" applyFont="1" applyFill="1" applyBorder="1" applyAlignment="1">
      <alignment horizontal="left"/>
    </xf>
    <xf numFmtId="0" fontId="40" fillId="0" borderId="1" xfId="0" applyFont="1" applyFill="1" applyBorder="1" applyAlignment="1">
      <alignment horizontal="centerContinuous"/>
    </xf>
    <xf numFmtId="0" fontId="41" fillId="0" borderId="0" xfId="0" applyFont="1" applyFill="1"/>
    <xf numFmtId="0" fontId="0" fillId="0" borderId="0" xfId="0" applyFill="1"/>
    <xf numFmtId="0" fontId="59" fillId="0" borderId="0" xfId="0" quotePrefix="1" applyFont="1" applyFill="1" applyBorder="1" applyAlignment="1">
      <alignment horizontal="left" vertical="center"/>
    </xf>
    <xf numFmtId="0" fontId="60" fillId="0" borderId="0" xfId="0" applyFont="1" applyFill="1"/>
    <xf numFmtId="0" fontId="60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60" fillId="0" borderId="0" xfId="0" applyFont="1" applyFill="1" applyBorder="1"/>
    <xf numFmtId="0" fontId="59" fillId="0" borderId="0" xfId="0" applyFont="1" applyFill="1" applyBorder="1"/>
    <xf numFmtId="9" fontId="61" fillId="0" borderId="1" xfId="4" applyFont="1" applyFill="1" applyBorder="1" applyAlignment="1">
      <alignment horizontal="centerContinuous"/>
    </xf>
    <xf numFmtId="9" fontId="61" fillId="0" borderId="0" xfId="4" applyFont="1" applyFill="1" applyBorder="1" applyAlignment="1">
      <alignment horizontal="centerContinuous"/>
    </xf>
    <xf numFmtId="168" fontId="31" fillId="0" borderId="5" xfId="13" applyNumberFormat="1" applyFont="1" applyFill="1" applyBorder="1" applyAlignment="1">
      <alignment horizontal="right" vertical="center"/>
    </xf>
    <xf numFmtId="168" fontId="31" fillId="0" borderId="7" xfId="13" applyNumberFormat="1" applyFont="1" applyFill="1" applyBorder="1" applyAlignment="1">
      <alignment horizontal="right" vertical="center"/>
    </xf>
    <xf numFmtId="0" fontId="31" fillId="0" borderId="8" xfId="0" applyFont="1" applyFill="1" applyBorder="1" applyAlignment="1">
      <alignment horizontal="right"/>
    </xf>
    <xf numFmtId="0" fontId="33" fillId="0" borderId="0" xfId="0" applyFont="1" applyFill="1" applyAlignment="1">
      <alignment horizontal="left"/>
    </xf>
    <xf numFmtId="165" fontId="30" fillId="0" borderId="7" xfId="5" applyNumberFormat="1" applyFont="1" applyFill="1" applyBorder="1"/>
    <xf numFmtId="165" fontId="31" fillId="0" borderId="5" xfId="5" applyNumberFormat="1" applyFont="1" applyFill="1" applyBorder="1"/>
    <xf numFmtId="165" fontId="30" fillId="0" borderId="0" xfId="5" applyNumberFormat="1" applyFont="1" applyFill="1" applyBorder="1" applyAlignment="1">
      <alignment horizontal="right"/>
    </xf>
    <xf numFmtId="165" fontId="31" fillId="0" borderId="7" xfId="5" applyNumberFormat="1" applyFont="1" applyFill="1" applyBorder="1"/>
    <xf numFmtId="165" fontId="31" fillId="0" borderId="9" xfId="5" applyNumberFormat="1" applyFont="1" applyFill="1" applyBorder="1"/>
    <xf numFmtId="0" fontId="18" fillId="0" borderId="0" xfId="0" applyFont="1" applyFill="1"/>
    <xf numFmtId="165" fontId="31" fillId="0" borderId="0" xfId="0" applyNumberFormat="1" applyFont="1" applyFill="1"/>
    <xf numFmtId="165" fontId="31" fillId="0" borderId="7" xfId="0" applyNumberFormat="1" applyFont="1" applyFill="1" applyBorder="1"/>
    <xf numFmtId="165" fontId="18" fillId="0" borderId="0" xfId="0" applyNumberFormat="1" applyFont="1" applyFill="1"/>
    <xf numFmtId="0" fontId="62" fillId="0" borderId="0" xfId="0" applyFont="1" applyFill="1"/>
    <xf numFmtId="0" fontId="63" fillId="0" borderId="0" xfId="0" applyFont="1" applyFill="1"/>
    <xf numFmtId="0" fontId="64" fillId="0" borderId="0" xfId="0" applyFont="1" applyFill="1" applyBorder="1"/>
    <xf numFmtId="165" fontId="65" fillId="0" borderId="0" xfId="13" applyNumberFormat="1" applyFont="1" applyFill="1" applyAlignment="1">
      <alignment horizontal="right" wrapText="1" readingOrder="1"/>
    </xf>
    <xf numFmtId="165" fontId="65" fillId="0" borderId="0" xfId="13" applyNumberFormat="1" applyFont="1" applyFill="1" applyAlignment="1">
      <alignment horizontal="right" wrapText="1"/>
    </xf>
    <xf numFmtId="0" fontId="64" fillId="0" borderId="0" xfId="0" applyFont="1" applyFill="1"/>
    <xf numFmtId="0" fontId="66" fillId="0" borderId="0" xfId="0" applyFont="1" applyFill="1" applyBorder="1" applyAlignment="1">
      <alignment horizontal="centerContinuous"/>
    </xf>
    <xf numFmtId="172" fontId="31" fillId="0" borderId="0" xfId="5" applyNumberFormat="1" applyFont="1" applyFill="1" applyBorder="1" applyAlignment="1">
      <alignment horizontal="right"/>
    </xf>
    <xf numFmtId="173" fontId="30" fillId="0" borderId="0" xfId="0" applyNumberFormat="1" applyFont="1" applyFill="1" applyAlignment="1">
      <alignment horizontal="right" vertical="top"/>
    </xf>
    <xf numFmtId="168" fontId="31" fillId="0" borderId="1" xfId="13" applyNumberFormat="1" applyFont="1" applyFill="1" applyBorder="1" applyAlignment="1">
      <alignment horizontal="right" vertical="center"/>
    </xf>
    <xf numFmtId="165" fontId="31" fillId="0" borderId="1" xfId="5" applyNumberFormat="1" applyFont="1" applyFill="1" applyBorder="1" applyAlignment="1">
      <alignment horizontal="right" vertical="center" wrapText="1"/>
    </xf>
    <xf numFmtId="173" fontId="31" fillId="0" borderId="0" xfId="5" applyNumberFormat="1" applyFont="1" applyFill="1" applyAlignment="1">
      <alignment horizontal="right" vertical="center"/>
    </xf>
    <xf numFmtId="165" fontId="31" fillId="0" borderId="1" xfId="5" applyNumberFormat="1" applyFont="1" applyFill="1" applyBorder="1" applyAlignment="1">
      <alignment horizontal="right"/>
    </xf>
    <xf numFmtId="165" fontId="31" fillId="0" borderId="0" xfId="5" applyNumberFormat="1" applyFont="1" applyFill="1" applyBorder="1" applyAlignment="1">
      <alignment horizontal="center"/>
    </xf>
    <xf numFmtId="173" fontId="31" fillId="0" borderId="0" xfId="5" applyNumberFormat="1" applyFont="1" applyFill="1" applyBorder="1" applyAlignment="1">
      <alignment horizontal="right" vertical="top"/>
    </xf>
    <xf numFmtId="43" fontId="31" fillId="0" borderId="0" xfId="5" applyFont="1" applyFill="1" applyBorder="1" applyAlignment="1">
      <alignment horizontal="right"/>
    </xf>
    <xf numFmtId="165" fontId="19" fillId="0" borderId="0" xfId="5" applyNumberFormat="1" applyFont="1" applyFill="1" applyBorder="1"/>
    <xf numFmtId="165" fontId="31" fillId="0" borderId="5" xfId="5" applyNumberFormat="1" applyFont="1" applyFill="1" applyBorder="1" applyProtection="1"/>
    <xf numFmtId="173" fontId="19" fillId="0" borderId="2" xfId="0" applyNumberFormat="1" applyFont="1" applyFill="1" applyBorder="1" applyAlignment="1">
      <alignment horizontal="right"/>
    </xf>
    <xf numFmtId="43" fontId="19" fillId="0" borderId="6" xfId="13" applyFont="1" applyFill="1" applyBorder="1"/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right"/>
    </xf>
    <xf numFmtId="164" fontId="19" fillId="0" borderId="0" xfId="4" applyNumberFormat="1" applyFont="1" applyFill="1"/>
    <xf numFmtId="10" fontId="19" fillId="0" borderId="6" xfId="4" applyNumberFormat="1" applyFont="1" applyFill="1" applyBorder="1"/>
    <xf numFmtId="0" fontId="31" fillId="0" borderId="0" xfId="0" applyFont="1" applyFill="1" applyBorder="1" applyAlignment="1">
      <alignment horizontal="right"/>
    </xf>
    <xf numFmtId="0" fontId="67" fillId="0" borderId="1" xfId="0" applyFont="1" applyFill="1" applyBorder="1" applyAlignment="1">
      <alignment horizontal="centerContinuous"/>
    </xf>
    <xf numFmtId="0" fontId="67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65" fontId="34" fillId="0" borderId="0" xfId="13" applyNumberFormat="1" applyFont="1" applyFill="1" applyBorder="1" applyAlignment="1">
      <alignment vertical="center"/>
    </xf>
    <xf numFmtId="165" fontId="30" fillId="0" borderId="0" xfId="13" applyNumberFormat="1" applyFont="1" applyFill="1" applyBorder="1" applyAlignment="1">
      <alignment vertical="center"/>
    </xf>
    <xf numFmtId="49" fontId="31" fillId="0" borderId="0" xfId="5" applyNumberFormat="1" applyFont="1" applyFill="1" applyBorder="1" applyAlignment="1">
      <alignment horizontal="left" vertical="center" indent="1"/>
    </xf>
    <xf numFmtId="0" fontId="32" fillId="0" borderId="0" xfId="0" applyFont="1" applyFill="1" applyAlignment="1">
      <alignment horizontal="left" vertical="center"/>
    </xf>
    <xf numFmtId="165" fontId="30" fillId="0" borderId="0" xfId="5" applyNumberFormat="1" applyFont="1" applyFill="1" applyBorder="1" applyAlignment="1">
      <alignment horizontal="left" vertical="center" indent="2"/>
    </xf>
    <xf numFmtId="165" fontId="30" fillId="0" borderId="0" xfId="13" applyNumberFormat="1" applyFont="1" applyFill="1" applyBorder="1" applyAlignment="1">
      <alignment horizontal="left" vertical="center"/>
    </xf>
    <xf numFmtId="171" fontId="30" fillId="0" borderId="0" xfId="8" applyNumberFormat="1" applyFont="1" applyFill="1" applyBorder="1" applyAlignment="1">
      <alignment horizontal="left" vertical="center" indent="2"/>
    </xf>
    <xf numFmtId="0" fontId="68" fillId="0" borderId="0" xfId="0" applyFont="1" applyFill="1" applyAlignment="1">
      <alignment horizontal="left" vertical="center"/>
    </xf>
    <xf numFmtId="165" fontId="31" fillId="0" borderId="2" xfId="13" applyNumberFormat="1" applyFont="1" applyFill="1" applyBorder="1" applyAlignment="1">
      <alignment vertical="center"/>
    </xf>
    <xf numFmtId="165" fontId="31" fillId="0" borderId="0" xfId="13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 vertical="center" indent="2"/>
    </xf>
    <xf numFmtId="49" fontId="31" fillId="0" borderId="0" xfId="5" applyNumberFormat="1" applyFont="1" applyFill="1" applyBorder="1" applyAlignment="1">
      <alignment horizontal="left" vertical="center" indent="2"/>
    </xf>
    <xf numFmtId="165" fontId="30" fillId="0" borderId="2" xfId="13" applyNumberFormat="1" applyFont="1" applyFill="1" applyBorder="1" applyAlignment="1">
      <alignment vertical="center"/>
    </xf>
    <xf numFmtId="49" fontId="31" fillId="0" borderId="0" xfId="5" applyNumberFormat="1" applyFont="1" applyFill="1" applyBorder="1" applyAlignment="1">
      <alignment horizontal="left" vertical="center"/>
    </xf>
    <xf numFmtId="165" fontId="31" fillId="0" borderId="4" xfId="13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165" fontId="19" fillId="0" borderId="0" xfId="13" applyNumberFormat="1" applyFont="1" applyFill="1" applyBorder="1"/>
    <xf numFmtId="49" fontId="30" fillId="0" borderId="0" xfId="5" applyNumberFormat="1" applyFont="1" applyFill="1" applyBorder="1" applyAlignment="1">
      <alignment horizontal="left" vertical="center"/>
    </xf>
    <xf numFmtId="9" fontId="18" fillId="0" borderId="0" xfId="4" applyFont="1" applyFill="1" applyBorder="1" applyAlignment="1">
      <alignment horizontal="right" vertical="center"/>
    </xf>
    <xf numFmtId="9" fontId="18" fillId="0" borderId="0" xfId="4" applyFont="1" applyFill="1" applyBorder="1" applyAlignment="1">
      <alignment vertical="center"/>
    </xf>
    <xf numFmtId="165" fontId="27" fillId="0" borderId="0" xfId="5" quotePrefix="1" applyNumberFormat="1" applyFont="1" applyFill="1" applyBorder="1" applyAlignment="1">
      <alignment horizontal="right"/>
    </xf>
    <xf numFmtId="9" fontId="0" fillId="0" borderId="0" xfId="4" applyNumberFormat="1" applyFont="1"/>
    <xf numFmtId="9" fontId="0" fillId="0" borderId="1" xfId="4" applyNumberFormat="1" applyFont="1" applyBorder="1"/>
    <xf numFmtId="9" fontId="13" fillId="0" borderId="0" xfId="4" applyNumberFormat="1" applyFont="1"/>
    <xf numFmtId="165" fontId="0" fillId="0" borderId="0" xfId="0" applyNumberFormat="1" applyAlignment="1">
      <alignment horizontal="right"/>
    </xf>
    <xf numFmtId="10" fontId="15" fillId="0" borderId="1" xfId="4" applyNumberFormat="1" applyFont="1" applyFill="1" applyBorder="1" applyAlignment="1">
      <alignment horizontal="right"/>
    </xf>
    <xf numFmtId="0" fontId="34" fillId="2" borderId="0" xfId="0" applyFont="1" applyFill="1" applyAlignment="1">
      <alignment horizontal="centerContinuous"/>
    </xf>
    <xf numFmtId="0" fontId="27" fillId="2" borderId="0" xfId="0" applyFont="1" applyFill="1" applyAlignment="1"/>
    <xf numFmtId="0" fontId="0" fillId="0" borderId="0" xfId="0"/>
    <xf numFmtId="0" fontId="3" fillId="2" borderId="0" xfId="0" applyFont="1" applyFill="1" applyAlignment="1"/>
    <xf numFmtId="0" fontId="28" fillId="2" borderId="0" xfId="0" applyFont="1" applyFill="1"/>
    <xf numFmtId="0" fontId="31" fillId="2" borderId="0" xfId="0" applyFont="1" applyFill="1" applyAlignment="1"/>
    <xf numFmtId="0" fontId="31" fillId="2" borderId="0" xfId="0" applyFont="1" applyFill="1" applyAlignment="1">
      <alignment horizontal="right"/>
    </xf>
    <xf numFmtId="0" fontId="28" fillId="2" borderId="0" xfId="0" applyFont="1" applyFill="1" applyBorder="1" applyAlignment="1">
      <alignment horizontal="left" wrapText="1"/>
    </xf>
    <xf numFmtId="0" fontId="31" fillId="2" borderId="1" xfId="0" applyFont="1" applyFill="1" applyBorder="1" applyAlignment="1"/>
    <xf numFmtId="6" fontId="31" fillId="2" borderId="1" xfId="0" quotePrefix="1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left"/>
    </xf>
    <xf numFmtId="17" fontId="30" fillId="2" borderId="0" xfId="0" applyNumberFormat="1" applyFont="1" applyFill="1" applyAlignment="1">
      <alignment horizontal="left"/>
    </xf>
    <xf numFmtId="5" fontId="30" fillId="2" borderId="0" xfId="0" applyNumberFormat="1" applyFont="1" applyFill="1" applyAlignment="1">
      <alignment horizontal="right"/>
    </xf>
    <xf numFmtId="37" fontId="30" fillId="2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</cellXfs>
  <cellStyles count="15">
    <cellStyle name="Comma" xfId="13" builtinId="3"/>
    <cellStyle name="Comma 2" xfId="5"/>
    <cellStyle name="Comma 3" xfId="12"/>
    <cellStyle name="Currency 2" xfId="8"/>
    <cellStyle name="DateOnly" xfId="10"/>
    <cellStyle name="DateTime" xfId="9"/>
    <cellStyle name="Normal" xfId="0" builtinId="0"/>
    <cellStyle name="Normal 2" xfId="1"/>
    <cellStyle name="Normal 2 2" xfId="6"/>
    <cellStyle name="Normal 5" xfId="3"/>
    <cellStyle name="Normal 6" xfId="2"/>
    <cellStyle name="Normal_Forecast Weekly Indemnity" xfId="14"/>
    <cellStyle name="Percent" xfId="4" builtinId="5"/>
    <cellStyle name="Percent 2" xfId="7"/>
    <cellStyle name="TimeOnly" xfId="11"/>
  </cellStyles>
  <dxfs count="0"/>
  <tableStyles count="0" defaultTableStyle="TableStyleMedium9" defaultPivotStyle="PivotStyleLight16"/>
  <colors>
    <mruColors>
      <color rgb="FF007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ACCT/BP/EXCEL/Budgeting/Budgets/Budget%202010-2011/Allocations/2010-11%20Annual%20exp%20bud%20alloc%20by%20dept-revised%20for%20DVL%20comp%20alloc%20Apr%2026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i_Tong_Phoa\Just_Once\EXHIBIT%20XX%2025%25%20op%20trailer%20ORV%20at%203.7%25%20from%20D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8-19\2019%20GRA%20BASE%20Model%20-%202019-20%20RI%200.00%20perce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Tai_Tong_Phoa/IBNR_Files/February_2009/Basic_Modified_2/Oct_Basic_Exhibit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Users/mpimrus/AppData/Local/Microsoft/Windows/Temporary%20Internet%20Files/Content.Outlook/PSN3SSDN/PC1%202012%20Annual%20Version%20D%20MC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Users/mpiddu1/AppData/Local/Microsoft/Windows/Temporary%20Internet%20Files/Content.Outlook/0WUOIFOP/PC1%202012%20Annual%20Version%20D%20MCT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i_Tong_Phoa\Rate_Application\Feb_2008\Exhibits\Exhibit_XIX_And_AI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Input Exp"/>
      <sheetName val="Building Detail"/>
      <sheetName val="Expense by dept"/>
      <sheetName val="Allocation basis"/>
      <sheetName val="allocation by line"/>
      <sheetName val="Direct costs"/>
      <sheetName val="Allocate Staff"/>
      <sheetName val="Serv Ctr Alloc"/>
      <sheetName val="Staff FTE"/>
      <sheetName val="Staff $'s"/>
      <sheetName val="salv "/>
      <sheetName val="Summary"/>
      <sheetName val="claims distribution"/>
      <sheetName val="Comparison"/>
      <sheetName val=" Compare Versions"/>
      <sheetName val="Serv Ctre Future"/>
      <sheetName val="Chart - 4yr compare Bas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0 - financial"/>
      <sheetName val="exhibit 20 - exponential"/>
      <sheetName val="exhibit 20 - linear"/>
      <sheetName val="rate model data"/>
      <sheetName val="rels&amp;drift"/>
      <sheetName val="Indicated and applied"/>
    </sheetNames>
    <sheetDataSet>
      <sheetData sheetId="0"/>
      <sheetData sheetId="1"/>
      <sheetData sheetId="2"/>
      <sheetData sheetId="3"/>
      <sheetData sheetId="4">
        <row r="72">
          <cell r="B72">
            <v>1</v>
          </cell>
          <cell r="C72">
            <v>1.0385049781818099</v>
          </cell>
        </row>
        <row r="73">
          <cell r="B73">
            <v>2</v>
          </cell>
          <cell r="C73">
            <v>0.91255637986333948</v>
          </cell>
        </row>
        <row r="74">
          <cell r="B74">
            <v>3</v>
          </cell>
          <cell r="C74">
            <v>1.406958871373484</v>
          </cell>
        </row>
        <row r="75">
          <cell r="B75">
            <v>4</v>
          </cell>
          <cell r="C75">
            <v>1.2610142002972535</v>
          </cell>
        </row>
        <row r="76">
          <cell r="B76">
            <v>5</v>
          </cell>
          <cell r="C76">
            <v>1.0638659206880343</v>
          </cell>
        </row>
        <row r="78">
          <cell r="B78">
            <v>1</v>
          </cell>
          <cell r="C78">
            <v>1.0976611585245508</v>
          </cell>
        </row>
        <row r="79">
          <cell r="B79">
            <v>2</v>
          </cell>
          <cell r="C79">
            <v>0.95522558862185225</v>
          </cell>
        </row>
        <row r="80">
          <cell r="B80">
            <v>3</v>
          </cell>
          <cell r="C80">
            <v>1.1557289182656008</v>
          </cell>
        </row>
        <row r="81">
          <cell r="B81">
            <v>4</v>
          </cell>
          <cell r="C81">
            <v>1.0003099722692943</v>
          </cell>
        </row>
        <row r="82">
          <cell r="B82">
            <v>5</v>
          </cell>
          <cell r="C82">
            <v>1.1822047983240829</v>
          </cell>
        </row>
        <row r="84">
          <cell r="B84">
            <v>1</v>
          </cell>
          <cell r="C84">
            <v>1.1797228310923562</v>
          </cell>
        </row>
        <row r="85">
          <cell r="B85">
            <v>2</v>
          </cell>
          <cell r="C85">
            <v>0.67530409800802205</v>
          </cell>
        </row>
        <row r="86">
          <cell r="B86">
            <v>3</v>
          </cell>
          <cell r="C86">
            <v>0.91896078928561375</v>
          </cell>
        </row>
        <row r="87">
          <cell r="B87">
            <v>4</v>
          </cell>
          <cell r="C87">
            <v>0.78236215106035722</v>
          </cell>
        </row>
        <row r="88">
          <cell r="B88">
            <v>5</v>
          </cell>
          <cell r="C88">
            <v>0</v>
          </cell>
        </row>
        <row r="90">
          <cell r="B90">
            <v>1</v>
          </cell>
          <cell r="C90">
            <v>1.3798698093191661</v>
          </cell>
        </row>
        <row r="91">
          <cell r="B91">
            <v>2</v>
          </cell>
          <cell r="C91">
            <v>0.69441035151221298</v>
          </cell>
        </row>
        <row r="92">
          <cell r="B92">
            <v>3</v>
          </cell>
          <cell r="C92">
            <v>0.93719475102425198</v>
          </cell>
        </row>
        <row r="93">
          <cell r="B93">
            <v>4</v>
          </cell>
          <cell r="C93">
            <v>0.91277218325918341</v>
          </cell>
        </row>
        <row r="94">
          <cell r="B94">
            <v>5</v>
          </cell>
          <cell r="C94">
            <v>0.8118878826758732</v>
          </cell>
        </row>
        <row r="96">
          <cell r="B96">
            <v>1</v>
          </cell>
          <cell r="C96">
            <v>1.149782131488623</v>
          </cell>
        </row>
        <row r="97">
          <cell r="B97">
            <v>2</v>
          </cell>
          <cell r="C97">
            <v>0.93589571673362604</v>
          </cell>
        </row>
        <row r="98">
          <cell r="B98">
            <v>3</v>
          </cell>
          <cell r="C98">
            <v>0.77838913281620681</v>
          </cell>
        </row>
        <row r="99">
          <cell r="B99">
            <v>4</v>
          </cell>
          <cell r="C99">
            <v>0.70107274657456975</v>
          </cell>
        </row>
        <row r="100">
          <cell r="B100">
            <v>5</v>
          </cell>
          <cell r="C100">
            <v>0</v>
          </cell>
        </row>
        <row r="102">
          <cell r="B102">
            <v>1</v>
          </cell>
          <cell r="C102">
            <v>1</v>
          </cell>
        </row>
        <row r="103">
          <cell r="B103">
            <v>2</v>
          </cell>
          <cell r="C103">
            <v>1</v>
          </cell>
        </row>
        <row r="104">
          <cell r="B104">
            <v>3</v>
          </cell>
          <cell r="C104">
            <v>1</v>
          </cell>
        </row>
        <row r="105">
          <cell r="B105">
            <v>4</v>
          </cell>
          <cell r="C105">
            <v>1</v>
          </cell>
        </row>
        <row r="106">
          <cell r="B106">
            <v>5</v>
          </cell>
          <cell r="C106">
            <v>1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- Stmt Ops"/>
      <sheetName val="IMPACT-IS"/>
      <sheetName val="notes-Assumptions"/>
      <sheetName val="Cover"/>
      <sheetName val="TOC"/>
      <sheetName val="&lt; FinStmts &gt;"/>
      <sheetName val="FinStmts"/>
      <sheetName val="&lt; AssumAnn &gt;"/>
      <sheetName val="AssumAnn"/>
      <sheetName val="&lt; ModelAnn &gt;"/>
      <sheetName val="ModelAnn"/>
      <sheetName val="&lt; MultiYr &gt;"/>
      <sheetName val="Multi-Yr"/>
      <sheetName val="&lt; InvestAssums &gt;"/>
      <sheetName val="ScenarioSummary"/>
      <sheetName val="Scenario Summary-GRAvsGRA"/>
      <sheetName val="SegScenario"/>
      <sheetName val="BondDurationCalc"/>
      <sheetName val="InvestAssumQu"/>
      <sheetName val="&lt; InvestModelQu &gt;"/>
      <sheetName val="InvestModelQu"/>
      <sheetName val="&lt; InvestModelAnn &gt;"/>
      <sheetName val="InvestModelQuSEG"/>
      <sheetName val="InvModelAnn"/>
      <sheetName val="&lt; DurationCalc &gt;"/>
      <sheetName val="InvModelAnnSEG"/>
      <sheetName val="DurationCalc"/>
      <sheetName val="&lt; Expenses &gt;"/>
      <sheetName val="DurationCalcSeg"/>
      <sheetName val="&lt; Claims &gt;"/>
      <sheetName val="Expenses"/>
      <sheetName val="Claims"/>
      <sheetName val="Claims IR Impact"/>
      <sheetName val="Bonds IR Impact"/>
      <sheetName val="MCT"/>
      <sheetName val="MCTSeg"/>
      <sheetName val="DPAC"/>
      <sheetName val="PF-1"/>
      <sheetName val="PF-2"/>
      <sheetName val="PF-3"/>
      <sheetName val="PF-4"/>
      <sheetName val="PF-5"/>
      <sheetName val="PF-6"/>
      <sheetName val="PF-7"/>
      <sheetName val="PF-8"/>
      <sheetName val="CPF-1"/>
      <sheetName val="CPF-2"/>
      <sheetName val="CPF-3"/>
      <sheetName val="EPF-1"/>
      <sheetName val="EPF-2"/>
      <sheetName val="EPF-3"/>
      <sheetName val="SPF-1"/>
      <sheetName val="SPF-2"/>
      <sheetName val="SPF-3"/>
      <sheetName val="DPF-1"/>
      <sheetName val="DPF-2"/>
      <sheetName val="DPF-3"/>
      <sheetName val="Stmt Of Equity"/>
      <sheetName val="Summary"/>
      <sheetName val="MCT 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67">
          <cell r="V167" t="str">
            <v>Code</v>
          </cell>
          <cell r="W167" t="str">
            <v>Basic</v>
          </cell>
          <cell r="X167" t="str">
            <v>Extension</v>
          </cell>
          <cell r="Y167" t="str">
            <v>SRE</v>
          </cell>
          <cell r="Z167" t="str">
            <v>DVL</v>
          </cell>
        </row>
        <row r="168">
          <cell r="H168" t="str">
            <v>Basic - Ops</v>
          </cell>
          <cell r="J168">
            <v>0.19550000000000001</v>
          </cell>
          <cell r="K168">
            <v>0.2291</v>
          </cell>
          <cell r="L168">
            <v>0.26910000000000001</v>
          </cell>
          <cell r="M168">
            <v>0.254</v>
          </cell>
          <cell r="N168">
            <v>0.2586</v>
          </cell>
          <cell r="O168">
            <v>0.27789999999999998</v>
          </cell>
          <cell r="V168" t="str">
            <v>FTC</v>
          </cell>
          <cell r="W168">
            <v>0.67950100000000002</v>
          </cell>
          <cell r="X168">
            <v>0.67950100000000002</v>
          </cell>
          <cell r="Y168">
            <v>0.67950100000000002</v>
          </cell>
          <cell r="Z168">
            <v>0</v>
          </cell>
        </row>
        <row r="169">
          <cell r="H169" t="str">
            <v>Extension - Ops</v>
          </cell>
          <cell r="J169">
            <v>1.4500000000000001E-2</v>
          </cell>
          <cell r="K169">
            <v>1.8200000000000001E-2</v>
          </cell>
          <cell r="L169">
            <v>2.18E-2</v>
          </cell>
          <cell r="M169">
            <v>2.0299999999999999E-2</v>
          </cell>
          <cell r="N169">
            <v>2.07E-2</v>
          </cell>
          <cell r="O169">
            <v>2.1700000000000001E-2</v>
          </cell>
          <cell r="V169" t="str">
            <v>FTO</v>
          </cell>
          <cell r="W169">
            <v>0.32049899999999998</v>
          </cell>
          <cell r="X169">
            <v>0.32049899999999998</v>
          </cell>
          <cell r="Y169">
            <v>0.32049899999999998</v>
          </cell>
          <cell r="Z169">
            <v>0</v>
          </cell>
        </row>
        <row r="170">
          <cell r="H170" t="str">
            <v>SRE - Ops</v>
          </cell>
          <cell r="J170">
            <v>5.2999999999999999E-2</v>
          </cell>
          <cell r="K170">
            <v>4.9299999999999997E-2</v>
          </cell>
          <cell r="L170">
            <v>1.5699999999999999E-2</v>
          </cell>
          <cell r="M170">
            <v>1.47E-2</v>
          </cell>
          <cell r="N170">
            <v>1.49E-2</v>
          </cell>
          <cell r="O170">
            <v>1.6299999999999999E-2</v>
          </cell>
          <cell r="V170" t="str">
            <v xml:space="preserve">COB </v>
          </cell>
          <cell r="W170">
            <v>0.82040000000000002</v>
          </cell>
          <cell r="X170">
            <v>0.82040000000000002</v>
          </cell>
          <cell r="Y170">
            <v>0.82040000000000002</v>
          </cell>
          <cell r="Z170">
            <v>0.17959999999999998</v>
          </cell>
        </row>
        <row r="171">
          <cell r="H171" t="str">
            <v>Basic- Clms</v>
          </cell>
          <cell r="J171">
            <v>0.4778</v>
          </cell>
          <cell r="K171">
            <v>0.49890000000000001</v>
          </cell>
          <cell r="L171">
            <v>0.54690000000000005</v>
          </cell>
          <cell r="M171">
            <v>0.51780000000000004</v>
          </cell>
          <cell r="N171">
            <v>0.56320000000000003</v>
          </cell>
          <cell r="O171">
            <v>0.54069999999999996</v>
          </cell>
          <cell r="V171" t="str">
            <v>WCO</v>
          </cell>
          <cell r="W171">
            <v>0.93220000000000003</v>
          </cell>
          <cell r="X171">
            <v>0.93220000000000003</v>
          </cell>
          <cell r="Y171">
            <v>0.93220000000000003</v>
          </cell>
          <cell r="Z171">
            <v>6.7799999999999971E-2</v>
          </cell>
        </row>
        <row r="172">
          <cell r="H172" t="str">
            <v>Extension - Clms</v>
          </cell>
          <cell r="J172">
            <v>4.02E-2</v>
          </cell>
          <cell r="K172">
            <v>4.2000000000000003E-2</v>
          </cell>
          <cell r="L172">
            <v>4.5999999999999999E-2</v>
          </cell>
          <cell r="M172">
            <v>4.3499999999999997E-2</v>
          </cell>
          <cell r="N172">
            <v>4.7399999999999998E-2</v>
          </cell>
          <cell r="O172">
            <v>4.4699999999999997E-2</v>
          </cell>
          <cell r="V172" t="str">
            <v>WE1</v>
          </cell>
          <cell r="W172">
            <v>0.5</v>
          </cell>
          <cell r="X172">
            <v>0.5</v>
          </cell>
          <cell r="Y172">
            <v>0.5</v>
          </cell>
          <cell r="Z172">
            <v>0.5</v>
          </cell>
        </row>
        <row r="173">
          <cell r="H173" t="str">
            <v>SRE- Clms</v>
          </cell>
          <cell r="J173">
            <v>0.1137</v>
          </cell>
          <cell r="K173">
            <v>0.10589999999999999</v>
          </cell>
          <cell r="L173">
            <v>3.3399999999999999E-2</v>
          </cell>
          <cell r="M173">
            <v>3.15E-2</v>
          </cell>
          <cell r="N173">
            <v>3.1600000000000003E-2</v>
          </cell>
          <cell r="O173">
            <v>3.3799999999999997E-2</v>
          </cell>
          <cell r="V173" t="str">
            <v>WE2</v>
          </cell>
          <cell r="W173">
            <v>0.13400000000000001</v>
          </cell>
          <cell r="X173">
            <v>0.13400000000000001</v>
          </cell>
          <cell r="Y173">
            <v>0.13400000000000001</v>
          </cell>
          <cell r="Z173">
            <v>0.86599999999999999</v>
          </cell>
        </row>
        <row r="174">
          <cell r="H174" t="str">
            <v>Basic- Rd Sfty</v>
          </cell>
          <cell r="J174">
            <v>5.2499999999999998E-2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V174" t="str">
            <v>NONE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H175" t="str">
            <v>Extension - Rd Sfty</v>
          </cell>
          <cell r="J175">
            <v>4.4000000000000003E-3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V175" t="str">
            <v>FULL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</row>
        <row r="176">
          <cell r="H176" t="str">
            <v>SRE- Rd Sfty</v>
          </cell>
          <cell r="J176">
            <v>3.2000000000000002E-3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V176" t="str">
            <v>PROP</v>
          </cell>
          <cell r="W176">
            <v>0</v>
          </cell>
          <cell r="X176">
            <v>0.7</v>
          </cell>
          <cell r="Y176">
            <v>0.30000000000000004</v>
          </cell>
          <cell r="Z176">
            <v>0</v>
          </cell>
        </row>
        <row r="177">
          <cell r="H177" t="str">
            <v>DVL</v>
          </cell>
          <cell r="J177">
            <v>4.5199999999999949E-2</v>
          </cell>
          <cell r="K177">
            <v>5.6599999999999984E-2</v>
          </cell>
          <cell r="L177">
            <v>6.7099999999999937E-2</v>
          </cell>
          <cell r="M177">
            <v>0.11820000000000003</v>
          </cell>
          <cell r="N177">
            <v>6.359999999999999E-2</v>
          </cell>
          <cell r="O177">
            <v>6.4899999999999999E-2</v>
          </cell>
          <cell r="V177" t="str">
            <v>CMPP</v>
          </cell>
          <cell r="W177">
            <v>1</v>
          </cell>
          <cell r="X177">
            <v>0</v>
          </cell>
          <cell r="Y177">
            <v>0</v>
          </cell>
          <cell r="Z177">
            <v>0</v>
          </cell>
        </row>
        <row r="178">
          <cell r="V178" t="str">
            <v>CMPL</v>
          </cell>
          <cell r="W178">
            <v>0.89500000000000002</v>
          </cell>
          <cell r="X178">
            <v>1.0999999999999999E-2</v>
          </cell>
          <cell r="Y178">
            <v>9.4E-2</v>
          </cell>
          <cell r="Z178">
            <v>0</v>
          </cell>
        </row>
        <row r="179">
          <cell r="V179" t="str">
            <v>CMT</v>
          </cell>
          <cell r="W179">
            <v>0.86899999999999999</v>
          </cell>
          <cell r="X179">
            <v>7.0999999999999994E-2</v>
          </cell>
          <cell r="Y179">
            <v>0.06</v>
          </cell>
          <cell r="Z179">
            <v>0</v>
          </cell>
        </row>
        <row r="180">
          <cell r="V180" t="str">
            <v>CMTA</v>
          </cell>
          <cell r="W180">
            <v>0.86599999999999999</v>
          </cell>
          <cell r="X180">
            <v>7.0999999999999994E-2</v>
          </cell>
          <cell r="Y180">
            <v>6.3E-2</v>
          </cell>
          <cell r="Z180">
            <v>0</v>
          </cell>
        </row>
        <row r="181">
          <cell r="V181" t="str">
            <v>CMBE</v>
          </cell>
          <cell r="W181">
            <v>0.92400000000000004</v>
          </cell>
          <cell r="X181">
            <v>7.5999999999999998E-2</v>
          </cell>
          <cell r="Y181">
            <v>0</v>
          </cell>
          <cell r="Z181">
            <v>0</v>
          </cell>
        </row>
        <row r="182">
          <cell r="V182" t="str">
            <v>PW</v>
          </cell>
          <cell r="W182">
            <v>0.87329999999999997</v>
          </cell>
          <cell r="X182">
            <v>7.3499999999999996E-2</v>
          </cell>
          <cell r="Y182">
            <v>5.3200000000000025E-2</v>
          </cell>
          <cell r="Z182">
            <v>0</v>
          </cell>
        </row>
        <row r="183">
          <cell r="V183" t="str">
            <v>PWBE</v>
          </cell>
          <cell r="W183">
            <v>0.9224</v>
          </cell>
          <cell r="X183">
            <v>7.7600000000000002E-2</v>
          </cell>
          <cell r="Y183">
            <v>0</v>
          </cell>
          <cell r="Z183">
            <v>0</v>
          </cell>
        </row>
        <row r="184">
          <cell r="V184" t="str">
            <v>TCR</v>
          </cell>
          <cell r="W184">
            <v>0.91010000000000002</v>
          </cell>
          <cell r="X184">
            <v>4.7100000000000003E-2</v>
          </cell>
          <cell r="Y184">
            <v>4.2799999999999949E-2</v>
          </cell>
          <cell r="Z184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_Date"/>
      <sheetName val="Exhibit1"/>
      <sheetName val="Exhibit2"/>
      <sheetName val="Exhibit3"/>
      <sheetName val="Exhibit4"/>
      <sheetName val="Exhibit5"/>
      <sheetName val="Exhibit6_Direct"/>
      <sheetName val="Exhibit6_Net"/>
      <sheetName val="Exhibit7_Sht1"/>
      <sheetName val="Exhibit7_Sht2"/>
      <sheetName val="Exhibit7_Sht3"/>
      <sheetName val="Exhibit7_Sht4&amp;5"/>
      <sheetName val="Exhibit7_Sht11"/>
      <sheetName val="Exhibit7_Sht6&amp;12"/>
      <sheetName val="Exhibit7_Sht7-9"/>
      <sheetName val="Exhibit7_Sht13-15"/>
      <sheetName val="Exhibit7_Sht10&amp;16"/>
      <sheetName val="Exhibit8"/>
      <sheetName val="Oct_Basic_Exhibits"/>
    </sheetNames>
    <sheetDataSet>
      <sheetData sheetId="0">
        <row r="2">
          <cell r="B2">
            <v>40847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17"/>
      <sheetName val="10.20"/>
      <sheetName val="10.30"/>
      <sheetName val="10.40"/>
      <sheetName val="10.41"/>
      <sheetName val="10.42"/>
      <sheetName val="10.60"/>
      <sheetName val="20.10"/>
      <sheetName val="20.20"/>
      <sheetName val="20.30"/>
      <sheetName val="20.40"/>
      <sheetName val="20.42"/>
      <sheetName val="20.52"/>
      <sheetName val="20.54"/>
      <sheetName val="20.60"/>
      <sheetName val="20.70"/>
      <sheetName val="20.80"/>
      <sheetName val="30.70"/>
      <sheetName val="30.71"/>
      <sheetName val="30.73"/>
      <sheetName val="40.07"/>
      <sheetName val="40.12"/>
      <sheetName val="40.22"/>
      <sheetName val="40.32"/>
      <sheetName val="40.42"/>
      <sheetName val="40.52"/>
      <sheetName val="40.70A"/>
      <sheetName val="40.70B"/>
      <sheetName val="40.8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21"/>
      <sheetName val="60.30"/>
      <sheetName val="60.40"/>
      <sheetName val="60.41"/>
      <sheetName val="60.50"/>
      <sheetName val="67.10"/>
      <sheetName val="67.20"/>
      <sheetName val="67.30"/>
      <sheetName val="67.31"/>
      <sheetName val="70.10"/>
      <sheetName val="70.21A"/>
      <sheetName val="70.21B"/>
      <sheetName val="70.38A"/>
      <sheetName val="70.38B"/>
      <sheetName val="70.40A"/>
      <sheetName val="70.40B"/>
      <sheetName val="70.40C"/>
      <sheetName val="80.10"/>
      <sheetName val="80.20"/>
      <sheetName val="90.15"/>
      <sheetName val="90.70A"/>
      <sheetName val="90.70B"/>
      <sheetName val="92.10"/>
      <sheetName val="92.20"/>
      <sheetName val="92.30"/>
      <sheetName val="92.40"/>
      <sheetName val="92.42"/>
      <sheetName val="93.10"/>
      <sheetName val="93.11"/>
      <sheetName val="93.20"/>
      <sheetName val="93.30"/>
      <sheetName val="93.35"/>
      <sheetName val="93.40"/>
      <sheetName val="93.50"/>
      <sheetName val="93.60"/>
      <sheetName val="93.61"/>
      <sheetName val="95.10"/>
      <sheetName val="95.20"/>
      <sheetName val="99.10"/>
      <sheetName val="MCT Table of Con"/>
      <sheetName val="MCT 20.10"/>
      <sheetName val="30.70.17"/>
      <sheetName val="30.70.22"/>
      <sheetName val="30.70.22 A&amp;S"/>
      <sheetName val="30.70.28"/>
      <sheetName val="30.70.38 Interest Rate Risk"/>
      <sheetName val="30.70.96"/>
      <sheetName val="30.73.34 Non-Owned Dep"/>
      <sheetName val="Excess Coll"/>
      <sheetName val="OSFI text"/>
      <sheetName val="OSFI Trans. Form"/>
      <sheetName val="Prov. Trans. Form"/>
      <sheetName val="Que Attestation"/>
      <sheetName val="Ratios"/>
      <sheetName val="Q Checklist"/>
      <sheetName val="O Checklist"/>
      <sheetName val="Errors"/>
      <sheetName val="Warnings"/>
      <sheetName val="Decimals"/>
      <sheetName val="Num.ASCII"/>
      <sheetName val="Text ASCII"/>
      <sheetName val="MenuSheet"/>
      <sheetName val="WorkArea"/>
      <sheetName val="Disc Cover"/>
      <sheetName val="TOC Text"/>
      <sheetName val="CoI"/>
      <sheetName val="10 series"/>
      <sheetName val="20 series"/>
      <sheetName val="30 series"/>
      <sheetName val="40 series"/>
      <sheetName val="50 60 70 series"/>
      <sheetName val="80 90 series"/>
      <sheetName val="Errors Warnings Ratios"/>
      <sheetName val="2012 text"/>
      <sheetName val="MCT sheets"/>
      <sheetName val="Text"/>
      <sheetName val="column text"/>
      <sheetName val="Trans Text"/>
      <sheetName val="NEW T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17"/>
      <sheetName val="10.20"/>
      <sheetName val="10.30"/>
      <sheetName val="10.40"/>
      <sheetName val="10.41"/>
      <sheetName val="10.42"/>
      <sheetName val="10.60"/>
      <sheetName val="20.10"/>
      <sheetName val="20.20"/>
      <sheetName val="20.30"/>
      <sheetName val="20.40"/>
      <sheetName val="20.42"/>
      <sheetName val="20.52"/>
      <sheetName val="20.54"/>
      <sheetName val="20.60"/>
      <sheetName val="20.70"/>
      <sheetName val="20.80"/>
      <sheetName val="30.70"/>
      <sheetName val="30.71"/>
      <sheetName val="30.73"/>
      <sheetName val="40.07"/>
      <sheetName val="40.12"/>
      <sheetName val="40.22"/>
      <sheetName val="40.32"/>
      <sheetName val="40.42"/>
      <sheetName val="40.52"/>
      <sheetName val="40.70A"/>
      <sheetName val="40.70B"/>
      <sheetName val="40.8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21"/>
      <sheetName val="60.30"/>
      <sheetName val="60.40"/>
      <sheetName val="60.41"/>
      <sheetName val="60.50"/>
      <sheetName val="67.10"/>
      <sheetName val="67.20"/>
      <sheetName val="67.30"/>
      <sheetName val="67.31"/>
      <sheetName val="70.10"/>
      <sheetName val="70.21A"/>
      <sheetName val="70.21B"/>
      <sheetName val="70.38A"/>
      <sheetName val="70.38B"/>
      <sheetName val="70.40A"/>
      <sheetName val="70.40B"/>
      <sheetName val="70.40C"/>
      <sheetName val="80.10"/>
      <sheetName val="80.20"/>
      <sheetName val="90.15"/>
      <sheetName val="90.70A"/>
      <sheetName val="90.70B"/>
      <sheetName val="92.10"/>
      <sheetName val="92.20"/>
      <sheetName val="92.30"/>
      <sheetName val="92.40"/>
      <sheetName val="92.42"/>
      <sheetName val="93.10"/>
      <sheetName val="93.11"/>
      <sheetName val="93.20"/>
      <sheetName val="93.30"/>
      <sheetName val="93.35"/>
      <sheetName val="93.40"/>
      <sheetName val="93.50"/>
      <sheetName val="93.60"/>
      <sheetName val="93.61"/>
      <sheetName val="95.10"/>
      <sheetName val="95.20"/>
      <sheetName val="99.10"/>
      <sheetName val="MCT Table of Con"/>
      <sheetName val="MCT 20.10"/>
      <sheetName val="30.70.17"/>
      <sheetName val="30.70.22"/>
      <sheetName val="30.70.22 A&amp;S"/>
      <sheetName val="30.70.28"/>
      <sheetName val="30.70.38 Interest Rate Risk"/>
      <sheetName val="30.70.96"/>
      <sheetName val="30.73.34 Non-Owned Dep"/>
      <sheetName val="Excess Coll"/>
      <sheetName val="OSFI text"/>
      <sheetName val="OSFI Trans. Form"/>
      <sheetName val="Prov. Trans. Form"/>
      <sheetName val="Que Attestation"/>
      <sheetName val="Ratios"/>
      <sheetName val="Q Checklist"/>
      <sheetName val="O Checklist"/>
      <sheetName val="Errors"/>
      <sheetName val="Warnings"/>
      <sheetName val="Decimals"/>
      <sheetName val="Num.ASCII"/>
      <sheetName val="Text ASCII"/>
      <sheetName val="MenuSheet"/>
      <sheetName val="WorkArea"/>
      <sheetName val="Disc Cover"/>
      <sheetName val="TOC Text"/>
      <sheetName val="CoI"/>
      <sheetName val="10 series"/>
      <sheetName val="20 series"/>
      <sheetName val="30 series"/>
      <sheetName val="40 series"/>
      <sheetName val="50 60 70 series"/>
      <sheetName val="80 90 series"/>
      <sheetName val="Errors Warnings Ratios"/>
      <sheetName val="2012 text"/>
      <sheetName val="MCT sheets"/>
      <sheetName val="Text"/>
      <sheetName val="column text"/>
      <sheetName val="Trans Text"/>
      <sheetName val="NEW 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>
        <row r="4">
          <cell r="B4" t="str">
            <v>E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Financial"/>
      <sheetName val="Exponential"/>
      <sheetName val="Linear"/>
      <sheetName val="Financial_Summary"/>
      <sheetName val="AI13_DataSheet"/>
      <sheetName val="AI13"/>
    </sheetNames>
    <sheetDataSet>
      <sheetData sheetId="0"/>
      <sheetData sheetId="1"/>
      <sheetData sheetId="2" refreshError="1"/>
      <sheetData sheetId="3" refreshError="1"/>
      <sheetData sheetId="4"/>
      <sheetData sheetId="5">
        <row r="3">
          <cell r="A3" t="str">
            <v>Major</v>
          </cell>
        </row>
        <row r="4">
          <cell r="A4" t="str">
            <v>Class</v>
          </cell>
          <cell r="B4" t="str">
            <v>Finance</v>
          </cell>
        </row>
        <row r="5">
          <cell r="A5">
            <v>1</v>
          </cell>
          <cell r="B5">
            <v>-1.3906999999999999E-2</v>
          </cell>
        </row>
        <row r="6">
          <cell r="A6">
            <v>2</v>
          </cell>
          <cell r="B6">
            <v>2.5755E-2</v>
          </cell>
        </row>
        <row r="7">
          <cell r="A7">
            <v>3</v>
          </cell>
          <cell r="B7">
            <v>-1.13E-4</v>
          </cell>
        </row>
        <row r="8">
          <cell r="A8">
            <v>4</v>
          </cell>
          <cell r="B8">
            <v>0.13220999999999999</v>
          </cell>
        </row>
        <row r="9">
          <cell r="A9">
            <v>5</v>
          </cell>
          <cell r="B9">
            <v>6.0668E-2</v>
          </cell>
        </row>
        <row r="10">
          <cell r="A10">
            <v>6</v>
          </cell>
          <cell r="B10">
            <v>-0.60414500000000004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9"/>
  <sheetViews>
    <sheetView showGridLines="0" tabSelected="1" workbookViewId="0">
      <selection activeCell="B30" sqref="B30"/>
    </sheetView>
  </sheetViews>
  <sheetFormatPr defaultColWidth="9.140625" defaultRowHeight="15" x14ac:dyDescent="0.25"/>
  <cols>
    <col min="1" max="1" width="4.7109375" style="5" customWidth="1"/>
    <col min="2" max="2" width="37.140625" style="54" customWidth="1"/>
    <col min="3" max="3" width="22.140625" style="125" customWidth="1"/>
    <col min="4" max="4" width="21.140625" style="125" customWidth="1"/>
    <col min="5" max="5" width="23.42578125" style="54" customWidth="1"/>
    <col min="6" max="9" width="23.42578125" style="15" customWidth="1"/>
    <col min="10" max="16384" width="9.140625" style="15"/>
  </cols>
  <sheetData>
    <row r="1" spans="1:5" s="135" customFormat="1" x14ac:dyDescent="0.25">
      <c r="A1" s="132" t="s">
        <v>90</v>
      </c>
      <c r="B1" s="133"/>
      <c r="C1" s="134"/>
      <c r="D1" s="134"/>
      <c r="E1" s="133"/>
    </row>
    <row r="2" spans="1:5" s="135" customFormat="1" x14ac:dyDescent="0.25">
      <c r="A2" s="132" t="s">
        <v>91</v>
      </c>
      <c r="B2" s="133"/>
      <c r="C2" s="134"/>
      <c r="D2" s="134"/>
      <c r="E2" s="133"/>
    </row>
    <row r="4" spans="1:5" x14ac:dyDescent="0.25">
      <c r="A4" s="6"/>
    </row>
    <row r="5" spans="1:5" x14ac:dyDescent="0.25">
      <c r="A5" s="6"/>
    </row>
    <row r="6" spans="1:5" s="131" customFormat="1" ht="11.25" x14ac:dyDescent="0.25">
      <c r="A6" s="130" t="s">
        <v>0</v>
      </c>
      <c r="B6" s="118"/>
      <c r="C6" s="124"/>
      <c r="D6" s="124"/>
      <c r="E6" s="118"/>
    </row>
    <row r="7" spans="1:5" s="131" customFormat="1" ht="11.25" x14ac:dyDescent="0.25">
      <c r="A7" s="130" t="s">
        <v>1</v>
      </c>
      <c r="B7" s="128"/>
      <c r="C7" s="129" t="s">
        <v>92</v>
      </c>
      <c r="D7" s="151" t="s">
        <v>102</v>
      </c>
    </row>
    <row r="8" spans="1:5" s="127" customFormat="1" ht="11.25" x14ac:dyDescent="0.15">
      <c r="A8" s="6"/>
      <c r="B8" s="119"/>
      <c r="C8" s="120"/>
      <c r="D8" s="120"/>
    </row>
    <row r="9" spans="1:5" s="127" customFormat="1" ht="11.25" x14ac:dyDescent="0.15">
      <c r="A9" s="6">
        <v>1</v>
      </c>
      <c r="B9" s="118" t="s">
        <v>94</v>
      </c>
      <c r="C9" s="121" t="s">
        <v>98</v>
      </c>
      <c r="D9" s="153" t="s">
        <v>103</v>
      </c>
    </row>
    <row r="10" spans="1:5" s="127" customFormat="1" ht="11.25" x14ac:dyDescent="0.15">
      <c r="A10" s="6">
        <v>2</v>
      </c>
      <c r="B10" s="118" t="s">
        <v>95</v>
      </c>
      <c r="C10" s="122" t="s">
        <v>99</v>
      </c>
      <c r="D10" s="152" t="s">
        <v>127</v>
      </c>
    </row>
    <row r="11" spans="1:5" s="127" customFormat="1" ht="11.25" x14ac:dyDescent="0.15">
      <c r="A11" s="6"/>
      <c r="B11" s="118"/>
      <c r="C11" s="122"/>
      <c r="D11" s="122"/>
    </row>
    <row r="12" spans="1:5" s="127" customFormat="1" ht="11.25" x14ac:dyDescent="0.15">
      <c r="A12" s="6">
        <v>3</v>
      </c>
      <c r="B12" s="118" t="s">
        <v>96</v>
      </c>
      <c r="C12" s="121" t="s">
        <v>100</v>
      </c>
      <c r="D12" s="121" t="s">
        <v>103</v>
      </c>
    </row>
    <row r="13" spans="1:5" s="127" customFormat="1" ht="11.25" x14ac:dyDescent="0.15">
      <c r="A13" s="6">
        <v>4</v>
      </c>
      <c r="B13" s="118" t="s">
        <v>97</v>
      </c>
      <c r="C13" s="122" t="s">
        <v>101</v>
      </c>
      <c r="D13" s="152" t="s">
        <v>120</v>
      </c>
    </row>
    <row r="14" spans="1:5" s="127" customFormat="1" ht="11.25" x14ac:dyDescent="0.15">
      <c r="A14" s="6"/>
      <c r="B14" s="118"/>
      <c r="C14" s="123"/>
      <c r="D14" s="123"/>
    </row>
    <row r="15" spans="1:5" s="127" customFormat="1" ht="11.25" x14ac:dyDescent="0.15">
      <c r="A15" s="6">
        <v>5</v>
      </c>
      <c r="B15" s="118" t="s">
        <v>126</v>
      </c>
      <c r="C15" s="124" t="s">
        <v>93</v>
      </c>
      <c r="D15" s="124" t="s">
        <v>125</v>
      </c>
    </row>
    <row r="16" spans="1:5" s="127" customFormat="1" ht="11.25" x14ac:dyDescent="0.15">
      <c r="A16" s="6"/>
      <c r="B16" s="56"/>
      <c r="C16" s="126"/>
      <c r="D16" s="126"/>
    </row>
    <row r="17" spans="1:5" s="127" customFormat="1" ht="11.25" x14ac:dyDescent="0.15">
      <c r="A17" s="6"/>
      <c r="B17" s="56"/>
      <c r="C17" s="126"/>
      <c r="D17" s="126"/>
      <c r="E17" s="56"/>
    </row>
    <row r="18" spans="1:5" s="127" customFormat="1" ht="11.25" x14ac:dyDescent="0.15">
      <c r="A18" s="6"/>
      <c r="B18" s="56"/>
      <c r="C18" s="126"/>
      <c r="D18" s="126"/>
      <c r="E18" s="56"/>
    </row>
    <row r="19" spans="1:5" s="127" customFormat="1" ht="11.25" x14ac:dyDescent="0.15">
      <c r="A19" s="6"/>
      <c r="B19" s="56"/>
      <c r="C19" s="126"/>
      <c r="D19" s="126"/>
      <c r="E19" s="56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6"/>
  <sheetViews>
    <sheetView showGridLines="0" workbookViewId="0">
      <selection activeCell="G11" sqref="A6:G11"/>
    </sheetView>
  </sheetViews>
  <sheetFormatPr defaultRowHeight="15" x14ac:dyDescent="0.25"/>
  <cols>
    <col min="1" max="1" width="4.7109375" customWidth="1"/>
    <col min="2" max="2" width="24.85546875" bestFit="1" customWidth="1"/>
    <col min="3" max="7" width="12.42578125" customWidth="1"/>
    <col min="8" max="8" width="2.85546875" customWidth="1"/>
  </cols>
  <sheetData>
    <row r="1" spans="1:8" s="58" customFormat="1" ht="15" customHeight="1" x14ac:dyDescent="0.25">
      <c r="A1" s="81" t="s">
        <v>89</v>
      </c>
      <c r="F1"/>
      <c r="G1"/>
    </row>
    <row r="2" spans="1:8" s="58" customFormat="1" ht="15" customHeight="1" x14ac:dyDescent="0.25">
      <c r="A2" s="81" t="s">
        <v>24</v>
      </c>
      <c r="B2" s="81"/>
      <c r="C2" s="81"/>
      <c r="D2" s="81"/>
      <c r="E2" s="81"/>
      <c r="F2"/>
      <c r="G2"/>
    </row>
    <row r="3" spans="1:8" x14ac:dyDescent="0.25">
      <c r="B3" s="25"/>
      <c r="C3" s="25"/>
      <c r="D3" s="25"/>
      <c r="E3" s="25"/>
      <c r="F3" s="25"/>
      <c r="G3" s="25"/>
    </row>
    <row r="4" spans="1:8" x14ac:dyDescent="0.25">
      <c r="B4" s="23"/>
      <c r="C4" s="23"/>
      <c r="D4" s="23"/>
      <c r="E4" s="23"/>
      <c r="F4" s="23"/>
      <c r="G4" s="23"/>
    </row>
    <row r="5" spans="1:8" x14ac:dyDescent="0.25">
      <c r="B5" s="26"/>
      <c r="C5" s="27"/>
      <c r="D5" s="27"/>
      <c r="E5" s="27"/>
      <c r="F5" s="27"/>
      <c r="G5" s="27"/>
    </row>
    <row r="6" spans="1:8" ht="12" customHeight="1" x14ac:dyDescent="0.25">
      <c r="A6" s="6" t="s">
        <v>0</v>
      </c>
      <c r="B6" s="26"/>
      <c r="C6" s="27"/>
      <c r="D6" s="27"/>
      <c r="E6" s="27"/>
      <c r="F6" s="27"/>
      <c r="G6" s="27"/>
      <c r="H6" s="6"/>
    </row>
    <row r="7" spans="1:8" ht="12" customHeight="1" x14ac:dyDescent="0.25">
      <c r="A7" s="7" t="s">
        <v>1</v>
      </c>
      <c r="B7" s="28" t="s">
        <v>18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63</v>
      </c>
      <c r="H7" s="7"/>
    </row>
    <row r="8" spans="1:8" ht="15" customHeight="1" x14ac:dyDescent="0.25">
      <c r="A8" s="6">
        <v>1</v>
      </c>
      <c r="B8" s="66" t="s">
        <v>19</v>
      </c>
      <c r="C8" s="31"/>
      <c r="D8" s="31"/>
      <c r="E8" s="31"/>
      <c r="F8" s="31"/>
      <c r="G8" s="31"/>
      <c r="H8" s="6"/>
    </row>
    <row r="9" spans="1:8" ht="15" customHeight="1" x14ac:dyDescent="0.25">
      <c r="A9" s="6">
        <v>2</v>
      </c>
      <c r="B9" s="32" t="s">
        <v>124</v>
      </c>
      <c r="C9" s="33">
        <v>88878</v>
      </c>
      <c r="D9" s="33">
        <v>100008</v>
      </c>
      <c r="E9" s="33">
        <v>99241</v>
      </c>
      <c r="F9" s="33">
        <v>101041</v>
      </c>
      <c r="G9" s="33">
        <v>102664</v>
      </c>
      <c r="H9" s="6"/>
    </row>
    <row r="10" spans="1:8" ht="15" customHeight="1" x14ac:dyDescent="0.25">
      <c r="A10" s="6">
        <v>3</v>
      </c>
      <c r="B10" s="32" t="s">
        <v>92</v>
      </c>
      <c r="C10" s="33">
        <v>80959.982380885791</v>
      </c>
      <c r="D10" s="33">
        <v>90180</v>
      </c>
      <c r="E10" s="33">
        <v>89068</v>
      </c>
      <c r="F10" s="33">
        <v>88106</v>
      </c>
      <c r="G10" s="33">
        <v>87969</v>
      </c>
      <c r="H10" s="6"/>
    </row>
    <row r="11" spans="1:8" ht="15" customHeight="1" x14ac:dyDescent="0.25">
      <c r="A11" s="6">
        <v>4</v>
      </c>
      <c r="B11" s="32" t="s">
        <v>20</v>
      </c>
      <c r="C11" s="33">
        <f>C9-C10</f>
        <v>7918.0176191142091</v>
      </c>
      <c r="D11" s="33">
        <f>D9-D10</f>
        <v>9828</v>
      </c>
      <c r="E11" s="33">
        <f>E9-E10</f>
        <v>10173</v>
      </c>
      <c r="F11" s="33">
        <f>F9-F10</f>
        <v>12935</v>
      </c>
      <c r="G11" s="33">
        <f>G9-G10</f>
        <v>14695</v>
      </c>
      <c r="H11" s="6"/>
    </row>
    <row r="12" spans="1:8" ht="15" customHeight="1" x14ac:dyDescent="0.25">
      <c r="A12" s="6"/>
      <c r="B12" s="23"/>
      <c r="C12" s="23"/>
      <c r="D12" s="23"/>
      <c r="E12" s="23"/>
      <c r="F12" s="23"/>
      <c r="G12" s="23"/>
    </row>
    <row r="13" spans="1:8" x14ac:dyDescent="0.25">
      <c r="B13" s="23"/>
      <c r="C13" s="23"/>
      <c r="D13" s="23"/>
      <c r="E13" s="23"/>
      <c r="F13" s="23"/>
      <c r="G13" s="23"/>
    </row>
    <row r="16" spans="1:8" ht="13.5" customHeight="1" x14ac:dyDescent="0.25"/>
  </sheetData>
  <pageMargins left="0.7" right="0.7" top="0.75" bottom="0.75" header="0.3" footer="0.3"/>
  <pageSetup orientation="portrait" r:id="rId1"/>
  <headerFooter scaleWithDoc="0">
    <oddFooter>&amp;L&amp;"Verdana,Bold"&amp;10Manitoba Public Insurance&amp;R&amp;"Verdana,Bold"&amp;10Page &amp;P of &amp;N</oddFooter>
  </headerFooter>
  <ignoredErrors>
    <ignoredError sqref="B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showGridLines="0" topLeftCell="A4" zoomScaleNormal="100" workbookViewId="0">
      <selection activeCell="B4" sqref="B4"/>
    </sheetView>
  </sheetViews>
  <sheetFormatPr defaultRowHeight="15" x14ac:dyDescent="0.25"/>
  <cols>
    <col min="1" max="1" width="4.7109375" customWidth="1"/>
    <col min="2" max="2" width="23.5703125" customWidth="1"/>
    <col min="3" max="7" width="12.42578125" customWidth="1"/>
    <col min="8" max="8" width="2.85546875" customWidth="1"/>
  </cols>
  <sheetData>
    <row r="1" spans="1:8" s="58" customFormat="1" ht="15" customHeight="1" x14ac:dyDescent="0.25">
      <c r="A1" s="81" t="s">
        <v>44</v>
      </c>
      <c r="C1"/>
      <c r="D1"/>
    </row>
    <row r="2" spans="1:8" s="58" customFormat="1" ht="15" customHeight="1" x14ac:dyDescent="0.25">
      <c r="A2" s="81" t="s">
        <v>27</v>
      </c>
      <c r="B2" s="81"/>
      <c r="C2"/>
      <c r="D2"/>
      <c r="E2" s="81"/>
      <c r="F2" s="81"/>
      <c r="G2" s="81"/>
    </row>
    <row r="3" spans="1:8" x14ac:dyDescent="0.25">
      <c r="A3" s="25"/>
      <c r="B3" s="25"/>
      <c r="C3" s="25"/>
      <c r="D3" s="25"/>
      <c r="E3" s="25"/>
      <c r="F3" s="25"/>
      <c r="G3" s="25"/>
      <c r="H3" s="23"/>
    </row>
    <row r="4" spans="1:8" x14ac:dyDescent="0.25">
      <c r="A4" s="25"/>
      <c r="B4" s="25"/>
      <c r="C4" s="25"/>
      <c r="D4" s="25"/>
      <c r="E4" s="25"/>
      <c r="F4" s="25"/>
      <c r="G4" s="25"/>
      <c r="H4" s="23"/>
    </row>
    <row r="5" spans="1:8" x14ac:dyDescent="0.25">
      <c r="A5" s="25"/>
      <c r="B5" s="25"/>
      <c r="C5" s="25"/>
      <c r="D5" s="25"/>
      <c r="E5" s="25"/>
      <c r="F5" s="25"/>
      <c r="G5" s="25"/>
      <c r="H5" s="23"/>
    </row>
    <row r="6" spans="1:8" ht="11.25" customHeight="1" x14ac:dyDescent="0.25">
      <c r="A6" s="6" t="s">
        <v>0</v>
      </c>
      <c r="B6" s="43" t="s">
        <v>25</v>
      </c>
      <c r="C6" s="38"/>
      <c r="D6" s="38"/>
      <c r="E6" s="38"/>
      <c r="F6" s="38"/>
      <c r="G6" s="38"/>
    </row>
    <row r="7" spans="1:8" ht="11.25" customHeight="1" x14ac:dyDescent="0.25">
      <c r="A7" s="44" t="s">
        <v>1</v>
      </c>
      <c r="B7" s="39" t="s">
        <v>18</v>
      </c>
      <c r="C7" s="40" t="s">
        <v>2</v>
      </c>
      <c r="D7" s="40" t="s">
        <v>3</v>
      </c>
      <c r="E7" s="40" t="s">
        <v>4</v>
      </c>
      <c r="F7" s="40" t="s">
        <v>5</v>
      </c>
      <c r="G7" s="40" t="s">
        <v>63</v>
      </c>
    </row>
    <row r="8" spans="1:8" x14ac:dyDescent="0.25">
      <c r="A8" s="49">
        <v>1</v>
      </c>
      <c r="B8" s="66" t="s">
        <v>19</v>
      </c>
      <c r="C8" s="42"/>
      <c r="D8" s="42"/>
      <c r="E8" s="42"/>
      <c r="F8" s="42"/>
      <c r="G8" s="42"/>
    </row>
    <row r="9" spans="1:8" x14ac:dyDescent="0.25">
      <c r="A9" s="49">
        <v>2</v>
      </c>
      <c r="B9" s="43" t="s">
        <v>124</v>
      </c>
      <c r="C9" s="33">
        <v>650</v>
      </c>
      <c r="D9" s="33">
        <v>541</v>
      </c>
      <c r="E9" s="33">
        <v>483</v>
      </c>
      <c r="F9" s="33">
        <v>-9</v>
      </c>
      <c r="G9" s="33">
        <v>-10</v>
      </c>
    </row>
    <row r="10" spans="1:8" x14ac:dyDescent="0.25">
      <c r="A10" s="49">
        <v>3</v>
      </c>
      <c r="B10" s="43" t="s">
        <v>92</v>
      </c>
      <c r="C10" s="33">
        <v>128869.01761911421</v>
      </c>
      <c r="D10" s="33">
        <v>445</v>
      </c>
      <c r="E10" s="33">
        <v>24</v>
      </c>
      <c r="F10" s="33">
        <v>-10</v>
      </c>
      <c r="G10" s="33">
        <v>-55</v>
      </c>
    </row>
    <row r="11" spans="1:8" x14ac:dyDescent="0.25">
      <c r="A11" s="49">
        <v>4</v>
      </c>
      <c r="B11" s="43" t="s">
        <v>20</v>
      </c>
      <c r="C11" s="33">
        <f>C9-C10</f>
        <v>-128219.01761911421</v>
      </c>
      <c r="D11" s="33">
        <f>D9-D10</f>
        <v>96</v>
      </c>
      <c r="E11" s="33">
        <f>E9-E10</f>
        <v>459</v>
      </c>
      <c r="F11" s="33">
        <f>F9-F10</f>
        <v>1</v>
      </c>
      <c r="G11" s="33">
        <f>G9-G10</f>
        <v>45</v>
      </c>
    </row>
    <row r="12" spans="1:8" x14ac:dyDescent="0.25">
      <c r="A12" s="49"/>
      <c r="B12" s="43"/>
      <c r="C12" s="33"/>
      <c r="D12" s="33"/>
      <c r="E12" s="33"/>
      <c r="F12" s="33"/>
      <c r="G12" s="33"/>
    </row>
    <row r="13" spans="1:8" ht="12" customHeight="1" x14ac:dyDescent="0.25">
      <c r="A13" s="49">
        <v>6</v>
      </c>
      <c r="B13" s="43" t="s">
        <v>26</v>
      </c>
      <c r="C13" s="33"/>
      <c r="D13" s="33"/>
      <c r="E13" s="33"/>
      <c r="F13" s="33"/>
      <c r="G13" s="33"/>
    </row>
    <row r="14" spans="1:8" ht="12" customHeight="1" x14ac:dyDescent="0.25">
      <c r="A14" s="49">
        <v>7</v>
      </c>
      <c r="B14" s="39" t="s">
        <v>18</v>
      </c>
      <c r="C14" s="40" t="s">
        <v>2</v>
      </c>
      <c r="D14" s="40" t="s">
        <v>3</v>
      </c>
      <c r="E14" s="40" t="s">
        <v>4</v>
      </c>
      <c r="F14" s="40" t="s">
        <v>5</v>
      </c>
      <c r="G14" s="40" t="s">
        <v>63</v>
      </c>
    </row>
    <row r="15" spans="1:8" x14ac:dyDescent="0.25">
      <c r="A15" s="49">
        <v>8</v>
      </c>
      <c r="B15" s="41" t="s">
        <v>19</v>
      </c>
      <c r="C15" s="42"/>
      <c r="D15" s="42"/>
      <c r="E15" s="42"/>
      <c r="F15" s="42"/>
      <c r="G15" s="42"/>
    </row>
    <row r="16" spans="1:8" ht="15.75" customHeight="1" x14ac:dyDescent="0.25">
      <c r="A16" s="49">
        <v>9</v>
      </c>
      <c r="B16" s="43" t="s">
        <v>124</v>
      </c>
      <c r="C16" s="33">
        <v>44194</v>
      </c>
      <c r="D16" s="33">
        <v>12477</v>
      </c>
      <c r="E16" s="33">
        <v>11681</v>
      </c>
      <c r="F16" s="33">
        <v>11753</v>
      </c>
      <c r="G16" s="33">
        <v>10044</v>
      </c>
    </row>
    <row r="17" spans="1:7" x14ac:dyDescent="0.25">
      <c r="A17" s="49">
        <v>8</v>
      </c>
      <c r="B17" s="43" t="s">
        <v>92</v>
      </c>
      <c r="C17" s="33">
        <v>163601</v>
      </c>
      <c r="D17" s="33">
        <v>2551</v>
      </c>
      <c r="E17" s="33">
        <v>20535</v>
      </c>
      <c r="F17" s="33">
        <v>15260</v>
      </c>
      <c r="G17" s="33">
        <v>15300</v>
      </c>
    </row>
    <row r="18" spans="1:7" x14ac:dyDescent="0.25">
      <c r="A18" s="49">
        <v>11</v>
      </c>
      <c r="B18" s="43" t="s">
        <v>20</v>
      </c>
      <c r="C18" s="33">
        <f>C16-C17</f>
        <v>-119407</v>
      </c>
      <c r="D18" s="33">
        <f>D16-D17</f>
        <v>9926</v>
      </c>
      <c r="E18" s="33">
        <f>E16-E17</f>
        <v>-8854</v>
      </c>
      <c r="F18" s="33">
        <f>F16-F17</f>
        <v>-3507</v>
      </c>
      <c r="G18" s="33">
        <f>G16-G17</f>
        <v>-5256</v>
      </c>
    </row>
    <row r="19" spans="1:7" x14ac:dyDescent="0.25">
      <c r="A19" s="44"/>
      <c r="B19" s="43"/>
      <c r="C19" s="33"/>
      <c r="D19" s="33"/>
      <c r="E19" s="33"/>
      <c r="F19" s="33"/>
      <c r="G19" s="33"/>
    </row>
    <row r="20" spans="1:7" ht="12" customHeight="1" x14ac:dyDescent="0.25">
      <c r="A20" s="44">
        <v>12</v>
      </c>
      <c r="B20" s="24" t="s">
        <v>27</v>
      </c>
    </row>
    <row r="21" spans="1:7" ht="12" customHeight="1" x14ac:dyDescent="0.25">
      <c r="A21" s="49">
        <v>13</v>
      </c>
      <c r="B21" s="39" t="s">
        <v>18</v>
      </c>
      <c r="C21" s="40" t="s">
        <v>2</v>
      </c>
      <c r="D21" s="40" t="s">
        <v>3</v>
      </c>
      <c r="E21" s="40" t="s">
        <v>4</v>
      </c>
      <c r="F21" s="40" t="s">
        <v>5</v>
      </c>
      <c r="G21" s="40" t="s">
        <v>63</v>
      </c>
    </row>
    <row r="22" spans="1:7" x14ac:dyDescent="0.25">
      <c r="A22" s="44">
        <v>14</v>
      </c>
      <c r="B22" s="41" t="s">
        <v>19</v>
      </c>
      <c r="C22" s="42"/>
      <c r="D22" s="42"/>
      <c r="E22" s="42"/>
      <c r="F22" s="42"/>
      <c r="G22" s="42"/>
    </row>
    <row r="23" spans="1:7" x14ac:dyDescent="0.25">
      <c r="A23" s="49">
        <v>15</v>
      </c>
      <c r="B23" s="43" t="s">
        <v>124</v>
      </c>
      <c r="C23" s="33">
        <f t="shared" ref="C23:G23" si="0">C9-C16</f>
        <v>-43544</v>
      </c>
      <c r="D23" s="33">
        <f t="shared" si="0"/>
        <v>-11936</v>
      </c>
      <c r="E23" s="33">
        <f t="shared" si="0"/>
        <v>-11198</v>
      </c>
      <c r="F23" s="33">
        <f t="shared" si="0"/>
        <v>-11762</v>
      </c>
      <c r="G23" s="33">
        <f t="shared" si="0"/>
        <v>-10054</v>
      </c>
    </row>
    <row r="24" spans="1:7" x14ac:dyDescent="0.25">
      <c r="A24" s="44">
        <v>16</v>
      </c>
      <c r="B24" s="43" t="s">
        <v>92</v>
      </c>
      <c r="C24" s="33">
        <v>-34731.982380885791</v>
      </c>
      <c r="D24" s="33">
        <v>-2106</v>
      </c>
      <c r="E24" s="33">
        <v>-20511</v>
      </c>
      <c r="F24" s="33">
        <v>-15270</v>
      </c>
      <c r="G24" s="33">
        <v>-15355</v>
      </c>
    </row>
    <row r="25" spans="1:7" x14ac:dyDescent="0.25">
      <c r="A25" s="44">
        <v>17</v>
      </c>
      <c r="B25" s="43" t="s">
        <v>20</v>
      </c>
      <c r="C25" s="33">
        <f>C23-C24</f>
        <v>-8812.0176191142091</v>
      </c>
      <c r="D25" s="33">
        <f>D23-D24</f>
        <v>-9830</v>
      </c>
      <c r="E25" s="33">
        <f>E23-E24</f>
        <v>9313</v>
      </c>
      <c r="F25" s="33">
        <f>F23-F24</f>
        <v>3508</v>
      </c>
      <c r="G25" s="33">
        <f>G23-G24</f>
        <v>5301</v>
      </c>
    </row>
    <row r="26" spans="1:7" x14ac:dyDescent="0.25">
      <c r="A26" s="44"/>
    </row>
  </sheetData>
  <pageMargins left="1.2" right="1.2" top="1.2" bottom="1.2" header="0.5" footer="0.5"/>
  <pageSetup scale="89" orientation="portrait" r:id="rId1"/>
  <headerFooter scaleWithDoc="0">
    <oddFooter>&amp;L&amp;"Verdana,Bold"&amp;10Manitoba Public Insurance&amp;R&amp;"Verdana,Bold"&amp;10Page &amp;P of &amp;N</oddFooter>
  </headerFooter>
  <ignoredErrors>
    <ignoredError sqref="B22 B15 B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showGridLines="0" topLeftCell="A4" zoomScaleNormal="100" workbookViewId="0">
      <selection activeCell="B10" sqref="B10"/>
    </sheetView>
  </sheetViews>
  <sheetFormatPr defaultRowHeight="15" x14ac:dyDescent="0.25"/>
  <cols>
    <col min="1" max="1" width="4.7109375" customWidth="1"/>
    <col min="2" max="2" width="23.28515625" customWidth="1"/>
    <col min="3" max="3" width="11.85546875" customWidth="1"/>
    <col min="4" max="5" width="11.5703125" customWidth="1"/>
    <col min="6" max="6" width="12" customWidth="1"/>
    <col min="7" max="7" width="11.85546875" customWidth="1"/>
    <col min="8" max="8" width="2.85546875" customWidth="1"/>
  </cols>
  <sheetData>
    <row r="1" spans="1:7" s="58" customFormat="1" ht="15" customHeight="1" x14ac:dyDescent="0.25">
      <c r="A1" s="79" t="s">
        <v>45</v>
      </c>
      <c r="C1"/>
      <c r="D1"/>
    </row>
    <row r="2" spans="1:7" s="58" customFormat="1" ht="15" customHeight="1" x14ac:dyDescent="0.25">
      <c r="A2" s="81" t="s">
        <v>28</v>
      </c>
      <c r="B2" s="81"/>
      <c r="C2"/>
      <c r="D2"/>
      <c r="E2" s="81"/>
      <c r="F2" s="81"/>
      <c r="G2" s="81"/>
    </row>
    <row r="6" spans="1:7" ht="11.25" customHeight="1" x14ac:dyDescent="0.25">
      <c r="A6" s="6" t="s">
        <v>0</v>
      </c>
      <c r="B6" s="37"/>
      <c r="C6" s="38"/>
      <c r="D6" s="38"/>
      <c r="E6" s="38"/>
      <c r="F6" s="38"/>
      <c r="G6" s="38"/>
    </row>
    <row r="7" spans="1:7" ht="11.25" customHeight="1" x14ac:dyDescent="0.25">
      <c r="A7" s="7" t="s">
        <v>1</v>
      </c>
      <c r="B7" s="39" t="s">
        <v>18</v>
      </c>
      <c r="C7" s="40" t="s">
        <v>2</v>
      </c>
      <c r="D7" s="40" t="s">
        <v>3</v>
      </c>
      <c r="E7" s="40" t="s">
        <v>4</v>
      </c>
      <c r="F7" s="40" t="s">
        <v>5</v>
      </c>
      <c r="G7" s="40" t="s">
        <v>63</v>
      </c>
    </row>
    <row r="8" spans="1:7" x14ac:dyDescent="0.25">
      <c r="A8" s="6">
        <v>1</v>
      </c>
      <c r="B8" s="66" t="s">
        <v>19</v>
      </c>
      <c r="C8" s="48"/>
      <c r="D8" s="48"/>
      <c r="E8" s="48"/>
      <c r="F8" s="48"/>
      <c r="G8" s="48"/>
    </row>
    <row r="9" spans="1:7" x14ac:dyDescent="0.25">
      <c r="A9" s="6">
        <v>2</v>
      </c>
      <c r="B9" s="32" t="s">
        <v>124</v>
      </c>
      <c r="C9" s="33">
        <v>290782</v>
      </c>
      <c r="D9" s="33">
        <v>67314</v>
      </c>
      <c r="E9" s="33">
        <v>4623</v>
      </c>
      <c r="F9" s="33">
        <v>10285</v>
      </c>
      <c r="G9" s="33">
        <v>4209</v>
      </c>
    </row>
    <row r="10" spans="1:7" x14ac:dyDescent="0.25">
      <c r="A10" s="6">
        <v>3</v>
      </c>
      <c r="B10" s="32" t="s">
        <v>92</v>
      </c>
      <c r="C10" s="33">
        <v>186793</v>
      </c>
      <c r="D10" s="33">
        <v>8972</v>
      </c>
      <c r="E10" s="33">
        <v>-42282</v>
      </c>
      <c r="F10" s="33">
        <v>-50147</v>
      </c>
      <c r="G10" s="33">
        <v>-52791</v>
      </c>
    </row>
    <row r="11" spans="1:7" x14ac:dyDescent="0.25">
      <c r="A11" s="6">
        <v>4</v>
      </c>
      <c r="B11" s="43" t="s">
        <v>20</v>
      </c>
      <c r="C11" s="33">
        <f>C9-C10</f>
        <v>103989</v>
      </c>
      <c r="D11" s="33">
        <f>D9-D10</f>
        <v>58342</v>
      </c>
      <c r="E11" s="33">
        <f>E9-E10</f>
        <v>46905</v>
      </c>
      <c r="F11" s="33">
        <f>F9-F10</f>
        <v>60432</v>
      </c>
      <c r="G11" s="33">
        <f>G9-G10</f>
        <v>57000</v>
      </c>
    </row>
    <row r="12" spans="1:7" x14ac:dyDescent="0.25">
      <c r="A12" s="6"/>
      <c r="C12" s="33"/>
      <c r="D12" s="33"/>
      <c r="E12" s="33"/>
      <c r="F12" s="33"/>
      <c r="G12" s="33"/>
    </row>
    <row r="16" spans="1:7" ht="6" customHeight="1" x14ac:dyDescent="0.25"/>
  </sheetData>
  <pageMargins left="1.2" right="1.2" top="1.2" bottom="1.2" header="0.5" footer="0.5"/>
  <pageSetup scale="89" orientation="portrait" r:id="rId1"/>
  <headerFooter scaleWithDoc="0">
    <oddFooter>&amp;L&amp;"Verdana,Bold"&amp;10Manitoba Public Insurance&amp;R&amp;"Verdana,Bold"&amp;10Page &amp;P of &amp;N</oddFooter>
  </headerFooter>
  <ignoredErrors>
    <ignoredError sqref="B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9"/>
  <sheetViews>
    <sheetView showGridLines="0" zoomScaleNormal="100" workbookViewId="0">
      <selection activeCell="C43" sqref="A43:C43"/>
    </sheetView>
  </sheetViews>
  <sheetFormatPr defaultRowHeight="15" x14ac:dyDescent="0.25"/>
  <cols>
    <col min="1" max="1" width="4.7109375" customWidth="1"/>
    <col min="2" max="2" width="22.7109375" customWidth="1"/>
    <col min="3" max="7" width="12.42578125" customWidth="1"/>
    <col min="8" max="8" width="2.85546875" customWidth="1"/>
  </cols>
  <sheetData>
    <row r="1" spans="1:8" s="58" customFormat="1" ht="15" customHeight="1" x14ac:dyDescent="0.15">
      <c r="A1" s="78" t="s">
        <v>46</v>
      </c>
      <c r="B1" s="79"/>
      <c r="C1" s="79"/>
      <c r="D1" s="79"/>
      <c r="E1" s="79"/>
      <c r="G1" s="80"/>
    </row>
    <row r="2" spans="1:8" s="58" customFormat="1" ht="15" customHeight="1" x14ac:dyDescent="0.25">
      <c r="A2" s="77" t="s">
        <v>29</v>
      </c>
      <c r="B2" s="77"/>
      <c r="C2" t="s">
        <v>104</v>
      </c>
      <c r="D2" s="77"/>
      <c r="E2" s="77"/>
      <c r="F2" s="77"/>
      <c r="G2" s="77"/>
    </row>
    <row r="3" spans="1:8" x14ac:dyDescent="0.25">
      <c r="B3" s="23"/>
      <c r="C3" s="23"/>
      <c r="D3" s="23"/>
      <c r="E3" s="23"/>
      <c r="F3" s="23"/>
      <c r="G3" s="23"/>
      <c r="H3" s="23"/>
    </row>
    <row r="4" spans="1:8" x14ac:dyDescent="0.25">
      <c r="B4" s="23"/>
      <c r="C4" s="23"/>
      <c r="D4" s="23"/>
      <c r="E4" s="23"/>
      <c r="F4" s="23"/>
      <c r="G4" s="23"/>
      <c r="H4" s="23"/>
    </row>
    <row r="5" spans="1:8" x14ac:dyDescent="0.25">
      <c r="B5" s="23"/>
      <c r="C5" s="23"/>
      <c r="D5" s="23"/>
      <c r="E5" s="23"/>
      <c r="F5" s="23"/>
      <c r="G5" s="23"/>
      <c r="H5" s="23"/>
    </row>
    <row r="6" spans="1:8" ht="11.25" customHeight="1" x14ac:dyDescent="0.25">
      <c r="A6" s="6" t="s">
        <v>0</v>
      </c>
      <c r="B6" s="23"/>
      <c r="C6" s="23"/>
      <c r="D6" s="23"/>
      <c r="E6" s="23"/>
      <c r="F6" s="23"/>
      <c r="G6" s="23"/>
      <c r="H6" s="23"/>
    </row>
    <row r="7" spans="1:8" ht="11.25" customHeight="1" x14ac:dyDescent="0.25">
      <c r="A7" s="7" t="s">
        <v>1</v>
      </c>
      <c r="B7" s="497" t="s">
        <v>30</v>
      </c>
      <c r="C7" s="497"/>
      <c r="D7" s="497"/>
      <c r="E7" s="497"/>
      <c r="F7" s="497"/>
      <c r="G7" s="497"/>
      <c r="H7" s="23"/>
    </row>
    <row r="8" spans="1:8" ht="11.25" customHeight="1" x14ac:dyDescent="0.25">
      <c r="A8" s="6"/>
      <c r="B8" s="37"/>
      <c r="C8" s="38"/>
      <c r="D8" s="38"/>
      <c r="E8" s="38"/>
      <c r="F8" s="38"/>
      <c r="G8" s="38"/>
    </row>
    <row r="9" spans="1:8" ht="14.25" customHeight="1" x14ac:dyDescent="0.25">
      <c r="A9" s="6">
        <v>1</v>
      </c>
      <c r="B9" s="39" t="s">
        <v>18</v>
      </c>
      <c r="C9" s="40" t="s">
        <v>2</v>
      </c>
      <c r="D9" s="40" t="s">
        <v>3</v>
      </c>
      <c r="E9" s="40" t="s">
        <v>4</v>
      </c>
      <c r="F9" s="40" t="s">
        <v>5</v>
      </c>
      <c r="G9" s="40" t="s">
        <v>63</v>
      </c>
    </row>
    <row r="10" spans="1:8" ht="14.25" customHeight="1" x14ac:dyDescent="0.25">
      <c r="A10" s="6">
        <v>2</v>
      </c>
      <c r="B10" s="66" t="s">
        <v>19</v>
      </c>
      <c r="C10" s="48"/>
      <c r="D10" s="48"/>
      <c r="E10" s="48"/>
      <c r="F10" s="48"/>
      <c r="G10" s="48"/>
    </row>
    <row r="11" spans="1:8" ht="14.25" customHeight="1" x14ac:dyDescent="0.25">
      <c r="A11" s="6">
        <v>3</v>
      </c>
      <c r="B11" s="32" t="s">
        <v>124</v>
      </c>
      <c r="C11" s="74">
        <v>433835</v>
      </c>
      <c r="D11" s="74">
        <v>454768</v>
      </c>
      <c r="E11" s="74">
        <v>501639</v>
      </c>
      <c r="F11" s="74">
        <v>562721</v>
      </c>
      <c r="G11" s="74">
        <v>624657</v>
      </c>
    </row>
    <row r="12" spans="1:8" ht="14.25" customHeight="1" x14ac:dyDescent="0.25">
      <c r="A12" s="6">
        <v>4</v>
      </c>
      <c r="B12" s="32" t="s">
        <v>92</v>
      </c>
      <c r="C12" s="74">
        <v>504854</v>
      </c>
      <c r="D12" s="74">
        <v>553013</v>
      </c>
      <c r="E12" s="74">
        <v>553210</v>
      </c>
      <c r="F12" s="74">
        <v>548106</v>
      </c>
      <c r="G12" s="74">
        <v>542722</v>
      </c>
    </row>
    <row r="13" spans="1:8" ht="14.25" customHeight="1" x14ac:dyDescent="0.25">
      <c r="A13" s="6">
        <v>5</v>
      </c>
      <c r="B13" s="43" t="s">
        <v>20</v>
      </c>
      <c r="C13" s="74">
        <f>C11-C12</f>
        <v>-71019</v>
      </c>
      <c r="D13" s="74">
        <f>D11-D12</f>
        <v>-98245</v>
      </c>
      <c r="E13" s="74">
        <f>E11-E12</f>
        <v>-51571</v>
      </c>
      <c r="F13" s="74">
        <f>F11-F12</f>
        <v>14615</v>
      </c>
      <c r="G13" s="74">
        <f>G11-G12</f>
        <v>81935</v>
      </c>
    </row>
    <row r="14" spans="1:8" ht="14.25" customHeight="1" x14ac:dyDescent="0.25">
      <c r="B14" s="43"/>
      <c r="C14" s="33"/>
      <c r="D14" s="33"/>
      <c r="E14" s="33"/>
      <c r="F14" s="33"/>
      <c r="G14" s="33"/>
    </row>
    <row r="15" spans="1:8" ht="14.25" customHeight="1" x14ac:dyDescent="0.25">
      <c r="A15" s="6">
        <v>6</v>
      </c>
      <c r="B15" s="497" t="s">
        <v>31</v>
      </c>
      <c r="C15" s="497"/>
      <c r="D15" s="497"/>
      <c r="E15" s="497"/>
      <c r="F15" s="497"/>
      <c r="G15" s="497"/>
    </row>
    <row r="16" spans="1:8" ht="6" customHeight="1" x14ac:dyDescent="0.25"/>
    <row r="17" spans="1:7" ht="14.25" customHeight="1" x14ac:dyDescent="0.25">
      <c r="A17" s="6">
        <v>8</v>
      </c>
      <c r="B17" s="39" t="s">
        <v>18</v>
      </c>
      <c r="C17" s="40" t="s">
        <v>2</v>
      </c>
      <c r="D17" s="40" t="s">
        <v>3</v>
      </c>
      <c r="E17" s="40" t="s">
        <v>4</v>
      </c>
      <c r="F17" s="40" t="s">
        <v>5</v>
      </c>
      <c r="G17" s="40" t="s">
        <v>63</v>
      </c>
    </row>
    <row r="18" spans="1:7" ht="14.25" customHeight="1" x14ac:dyDescent="0.25">
      <c r="A18" s="6">
        <v>8</v>
      </c>
      <c r="B18" s="66" t="s">
        <v>19</v>
      </c>
      <c r="C18" s="48"/>
      <c r="D18" s="48"/>
      <c r="E18" s="48"/>
      <c r="F18" s="48"/>
      <c r="G18" s="48"/>
    </row>
    <row r="19" spans="1:7" ht="14.25" customHeight="1" x14ac:dyDescent="0.25">
      <c r="A19" s="6">
        <v>9</v>
      </c>
      <c r="B19" s="32" t="s">
        <v>124</v>
      </c>
      <c r="C19" s="74">
        <v>0</v>
      </c>
      <c r="D19" s="74">
        <v>0</v>
      </c>
      <c r="E19" s="74">
        <v>39301</v>
      </c>
      <c r="F19" s="74">
        <v>46681</v>
      </c>
      <c r="G19" s="74">
        <v>53021</v>
      </c>
    </row>
    <row r="20" spans="1:7" ht="14.25" customHeight="1" x14ac:dyDescent="0.25">
      <c r="A20" s="6">
        <v>10</v>
      </c>
      <c r="B20" s="32" t="s">
        <v>92</v>
      </c>
      <c r="C20" s="74">
        <v>59426</v>
      </c>
      <c r="D20" s="74">
        <v>31689</v>
      </c>
      <c r="E20" s="74">
        <v>36384</v>
      </c>
      <c r="F20" s="74">
        <v>39978</v>
      </c>
      <c r="G20" s="74">
        <v>42340</v>
      </c>
    </row>
    <row r="21" spans="1:7" ht="14.25" customHeight="1" x14ac:dyDescent="0.25">
      <c r="A21" s="6">
        <v>11</v>
      </c>
      <c r="B21" s="43" t="s">
        <v>20</v>
      </c>
      <c r="C21" s="74">
        <f>C19-C20</f>
        <v>-59426</v>
      </c>
      <c r="D21" s="74">
        <f>D19-D20</f>
        <v>-31689</v>
      </c>
      <c r="E21" s="74">
        <f>E19-E20</f>
        <v>2917</v>
      </c>
      <c r="F21" s="74">
        <f>F19-F20</f>
        <v>6703</v>
      </c>
      <c r="G21" s="74">
        <f>G19-G20</f>
        <v>10681</v>
      </c>
    </row>
    <row r="22" spans="1:7" ht="14.25" customHeight="1" x14ac:dyDescent="0.25">
      <c r="B22" s="43"/>
      <c r="C22" s="33"/>
      <c r="D22" s="33"/>
      <c r="E22" s="33"/>
      <c r="F22" s="33"/>
      <c r="G22" s="33"/>
    </row>
    <row r="23" spans="1:7" ht="14.25" customHeight="1" x14ac:dyDescent="0.25">
      <c r="A23" s="6">
        <v>12</v>
      </c>
      <c r="B23" s="497" t="s">
        <v>32</v>
      </c>
      <c r="C23" s="497"/>
      <c r="D23" s="497"/>
      <c r="E23" s="497"/>
      <c r="F23" s="497"/>
      <c r="G23" s="497"/>
    </row>
    <row r="24" spans="1:7" ht="11.25" customHeight="1" x14ac:dyDescent="0.25">
      <c r="A24" s="6"/>
    </row>
    <row r="25" spans="1:7" ht="14.25" customHeight="1" x14ac:dyDescent="0.25">
      <c r="A25" s="6">
        <v>13</v>
      </c>
      <c r="B25" s="39" t="s">
        <v>18</v>
      </c>
      <c r="C25" s="40" t="s">
        <v>2</v>
      </c>
      <c r="D25" s="40" t="s">
        <v>3</v>
      </c>
      <c r="E25" s="40" t="s">
        <v>4</v>
      </c>
      <c r="F25" s="40" t="s">
        <v>5</v>
      </c>
      <c r="G25" s="40" t="s">
        <v>63</v>
      </c>
    </row>
    <row r="26" spans="1:7" ht="14.25" customHeight="1" x14ac:dyDescent="0.25">
      <c r="A26" s="6">
        <v>14</v>
      </c>
      <c r="B26" s="66" t="s">
        <v>19</v>
      </c>
      <c r="C26" s="48"/>
      <c r="D26" s="48"/>
      <c r="E26" s="48"/>
      <c r="F26" s="48"/>
      <c r="G26" s="48"/>
    </row>
    <row r="27" spans="1:7" ht="14.25" customHeight="1" x14ac:dyDescent="0.25">
      <c r="A27" s="6">
        <v>15</v>
      </c>
      <c r="B27" s="32" t="s">
        <v>124</v>
      </c>
      <c r="C27" s="477">
        <v>-282626</v>
      </c>
      <c r="D27" s="74">
        <v>-47330</v>
      </c>
      <c r="E27" s="74">
        <v>0</v>
      </c>
      <c r="F27" s="74">
        <v>0</v>
      </c>
      <c r="G27" s="74">
        <v>0</v>
      </c>
    </row>
    <row r="28" spans="1:7" ht="14.25" customHeight="1" x14ac:dyDescent="0.25">
      <c r="A28" s="6">
        <v>16</v>
      </c>
      <c r="B28" s="32" t="s">
        <v>92</v>
      </c>
      <c r="C28" s="74">
        <v>-127000</v>
      </c>
      <c r="D28" s="74">
        <v>0</v>
      </c>
      <c r="E28" s="74">
        <v>0</v>
      </c>
      <c r="F28" s="74">
        <v>0</v>
      </c>
      <c r="G28" s="74">
        <v>0</v>
      </c>
    </row>
    <row r="29" spans="1:7" ht="14.25" customHeight="1" x14ac:dyDescent="0.25">
      <c r="A29" s="6">
        <v>17</v>
      </c>
      <c r="B29" s="43" t="s">
        <v>20</v>
      </c>
      <c r="C29" s="74">
        <f>C27-C28</f>
        <v>-155626</v>
      </c>
      <c r="D29" s="74">
        <f>D27-D28</f>
        <v>-47330</v>
      </c>
      <c r="E29" s="74">
        <f>E27-E28</f>
        <v>0</v>
      </c>
      <c r="F29" s="74">
        <f>F27-F28</f>
        <v>0</v>
      </c>
      <c r="G29" s="74">
        <f>G27-G28</f>
        <v>0</v>
      </c>
    </row>
    <row r="30" spans="1:7" ht="14.25" customHeight="1" x14ac:dyDescent="0.25">
      <c r="B30" s="43"/>
      <c r="C30" s="33"/>
      <c r="D30" s="33"/>
      <c r="E30" s="33"/>
      <c r="F30" s="33"/>
      <c r="G30" s="33"/>
    </row>
    <row r="31" spans="1:7" ht="14.25" customHeight="1" x14ac:dyDescent="0.25">
      <c r="A31" s="6">
        <v>18</v>
      </c>
      <c r="B31" s="497" t="s">
        <v>33</v>
      </c>
      <c r="C31" s="497"/>
      <c r="D31" s="497"/>
      <c r="E31" s="497"/>
      <c r="F31" s="497"/>
      <c r="G31" s="497"/>
    </row>
    <row r="32" spans="1:7" ht="11.25" customHeight="1" x14ac:dyDescent="0.25">
      <c r="A32" s="6"/>
    </row>
    <row r="33" spans="1:7" ht="14.25" customHeight="1" x14ac:dyDescent="0.25">
      <c r="A33" s="6">
        <v>19</v>
      </c>
      <c r="B33" s="39" t="s">
        <v>18</v>
      </c>
      <c r="C33" s="40" t="s">
        <v>2</v>
      </c>
      <c r="D33" s="40" t="s">
        <v>3</v>
      </c>
      <c r="E33" s="40" t="s">
        <v>4</v>
      </c>
      <c r="F33" s="40" t="s">
        <v>5</v>
      </c>
      <c r="G33" s="40" t="s">
        <v>63</v>
      </c>
    </row>
    <row r="34" spans="1:7" ht="14.25" customHeight="1" x14ac:dyDescent="0.25">
      <c r="B34" s="41"/>
      <c r="C34" s="42"/>
      <c r="D34" s="42"/>
      <c r="E34" s="42"/>
      <c r="F34" s="42"/>
      <c r="G34" s="42"/>
    </row>
    <row r="35" spans="1:7" ht="14.25" customHeight="1" x14ac:dyDescent="0.25">
      <c r="A35" s="6">
        <v>20</v>
      </c>
      <c r="B35" s="32" t="s">
        <v>124</v>
      </c>
      <c r="C35" s="73">
        <v>1</v>
      </c>
      <c r="D35" s="73">
        <v>1</v>
      </c>
      <c r="E35" s="73">
        <v>1.0149999999999999</v>
      </c>
      <c r="F35" s="73">
        <v>1.0920000000000001</v>
      </c>
      <c r="G35" s="73">
        <v>1.1910000000000001</v>
      </c>
    </row>
    <row r="36" spans="1:7" ht="14.25" customHeight="1" x14ac:dyDescent="0.25">
      <c r="A36" s="6">
        <v>21</v>
      </c>
      <c r="B36" s="32" t="s">
        <v>92</v>
      </c>
      <c r="C36" s="73">
        <v>1.1652</v>
      </c>
      <c r="D36" s="73">
        <v>1.1113999999999999</v>
      </c>
      <c r="E36" s="73">
        <v>1.0547</v>
      </c>
      <c r="F36" s="73">
        <v>1.0162</v>
      </c>
      <c r="G36" s="73">
        <v>0.99</v>
      </c>
    </row>
    <row r="37" spans="1:7" ht="14.25" customHeight="1" x14ac:dyDescent="0.25">
      <c r="A37" s="6">
        <v>22</v>
      </c>
      <c r="B37" s="43" t="s">
        <v>20</v>
      </c>
      <c r="C37" s="73">
        <f>C35-C36</f>
        <v>-0.16520000000000001</v>
      </c>
      <c r="D37" s="73">
        <f>D35-D36</f>
        <v>-0.11139999999999994</v>
      </c>
      <c r="E37" s="73">
        <f>E35-E36</f>
        <v>-3.9700000000000069E-2</v>
      </c>
      <c r="F37" s="73">
        <f>F35-F36</f>
        <v>7.580000000000009E-2</v>
      </c>
      <c r="G37" s="73">
        <f>G35-G36</f>
        <v>0.20100000000000007</v>
      </c>
    </row>
    <row r="38" spans="1:7" x14ac:dyDescent="0.25">
      <c r="A38" s="6"/>
    </row>
    <row r="39" spans="1:7" x14ac:dyDescent="0.25">
      <c r="A39" s="6"/>
    </row>
  </sheetData>
  <mergeCells count="4">
    <mergeCell ref="B7:G7"/>
    <mergeCell ref="B15:G15"/>
    <mergeCell ref="B23:G23"/>
    <mergeCell ref="B31:G31"/>
  </mergeCells>
  <pageMargins left="1.2" right="1.2" top="1.2" bottom="1.2" header="0.5" footer="0.5"/>
  <pageSetup scale="88" orientation="portrait" r:id="rId1"/>
  <headerFooter scaleWithDoc="0">
    <oddFooter>&amp;L&amp;"Verdana,Bold"&amp;10Manitoba Public Insurance&amp;R&amp;"Verdana,Bold"&amp;10Page &amp;P of &amp;N</oddFooter>
  </headerFooter>
  <ignoredErrors>
    <ignoredError sqref="B10 B18 B2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showGridLines="0" zoomScaleNormal="100" workbookViewId="0">
      <selection activeCell="A2" sqref="A2"/>
    </sheetView>
  </sheetViews>
  <sheetFormatPr defaultRowHeight="15" x14ac:dyDescent="0.25"/>
  <cols>
    <col min="1" max="1" width="4.7109375" customWidth="1"/>
    <col min="2" max="2" width="32.5703125" customWidth="1"/>
    <col min="3" max="7" width="12.42578125" customWidth="1"/>
  </cols>
  <sheetData>
    <row r="1" spans="1:8" s="58" customFormat="1" ht="15" customHeight="1" x14ac:dyDescent="0.15">
      <c r="A1" s="77" t="s">
        <v>47</v>
      </c>
    </row>
    <row r="2" spans="1:8" s="58" customFormat="1" ht="15" customHeight="1" x14ac:dyDescent="0.25">
      <c r="A2" s="77" t="s">
        <v>60</v>
      </c>
      <c r="B2" s="77"/>
      <c r="C2" s="77"/>
      <c r="D2" t="s">
        <v>118</v>
      </c>
      <c r="E2" s="77"/>
      <c r="F2" s="77"/>
      <c r="G2" s="77"/>
    </row>
    <row r="3" spans="1:8" ht="11.25" customHeight="1" x14ac:dyDescent="0.25"/>
    <row r="4" spans="1:8" ht="11.25" customHeight="1" x14ac:dyDescent="0.25"/>
    <row r="5" spans="1:8" ht="11.25" customHeight="1" x14ac:dyDescent="0.25"/>
    <row r="6" spans="1:8" ht="11.25" customHeight="1" x14ac:dyDescent="0.25">
      <c r="A6" s="6" t="s">
        <v>0</v>
      </c>
    </row>
    <row r="7" spans="1:8" ht="11.25" customHeight="1" x14ac:dyDescent="0.25">
      <c r="A7" s="7" t="s">
        <v>1</v>
      </c>
      <c r="B7" s="497" t="s">
        <v>35</v>
      </c>
      <c r="C7" s="497"/>
      <c r="D7" s="497"/>
      <c r="E7" s="497"/>
      <c r="F7" s="497"/>
      <c r="G7" s="497"/>
      <c r="H7" s="36"/>
    </row>
    <row r="8" spans="1:8" ht="11.25" customHeight="1" x14ac:dyDescent="0.25">
      <c r="A8" s="6"/>
      <c r="B8" s="37"/>
      <c r="C8" s="38"/>
      <c r="D8" s="38"/>
      <c r="E8" s="38"/>
      <c r="F8" s="38"/>
      <c r="G8" s="38"/>
    </row>
    <row r="9" spans="1:8" ht="14.25" customHeight="1" x14ac:dyDescent="0.25">
      <c r="A9" s="6">
        <v>1</v>
      </c>
      <c r="B9" s="28" t="s">
        <v>18</v>
      </c>
      <c r="C9" s="29" t="s">
        <v>2</v>
      </c>
      <c r="D9" s="29" t="s">
        <v>3</v>
      </c>
      <c r="E9" s="29" t="s">
        <v>4</v>
      </c>
      <c r="F9" s="29" t="s">
        <v>5</v>
      </c>
      <c r="G9" s="29" t="s">
        <v>63</v>
      </c>
    </row>
    <row r="10" spans="1:8" ht="14.25" customHeight="1" x14ac:dyDescent="0.25">
      <c r="A10" s="6">
        <v>2</v>
      </c>
      <c r="B10" s="41" t="s">
        <v>19</v>
      </c>
      <c r="C10" s="31"/>
      <c r="D10" s="31"/>
      <c r="E10" s="31"/>
      <c r="F10" s="31"/>
      <c r="G10" s="31"/>
    </row>
    <row r="11" spans="1:8" ht="14.25" customHeight="1" x14ac:dyDescent="0.25">
      <c r="A11" s="6">
        <v>3</v>
      </c>
      <c r="B11" s="32" t="s">
        <v>124</v>
      </c>
      <c r="C11" s="33">
        <v>55690</v>
      </c>
      <c r="D11" s="33">
        <v>57236</v>
      </c>
      <c r="E11" s="33">
        <v>47727</v>
      </c>
      <c r="F11" s="33">
        <v>50928</v>
      </c>
      <c r="G11" s="33">
        <v>55697</v>
      </c>
    </row>
    <row r="12" spans="1:8" ht="14.25" customHeight="1" x14ac:dyDescent="0.25">
      <c r="A12" s="6">
        <v>4</v>
      </c>
      <c r="B12" s="32" t="s">
        <v>92</v>
      </c>
      <c r="C12" s="33">
        <v>55494</v>
      </c>
      <c r="D12" s="33">
        <v>44346.080035645566</v>
      </c>
      <c r="E12" s="33">
        <v>39312</v>
      </c>
      <c r="F12" s="33">
        <v>41602</v>
      </c>
      <c r="G12" s="33">
        <v>45871</v>
      </c>
    </row>
    <row r="13" spans="1:8" ht="14.25" customHeight="1" x14ac:dyDescent="0.25">
      <c r="A13" s="6">
        <v>5</v>
      </c>
      <c r="B13" s="32" t="s">
        <v>20</v>
      </c>
      <c r="C13" s="33">
        <f>C11-C12</f>
        <v>196</v>
      </c>
      <c r="D13" s="33">
        <f>D11-D12</f>
        <v>12889.919964354434</v>
      </c>
      <c r="E13" s="33">
        <f>E11-E12</f>
        <v>8415</v>
      </c>
      <c r="F13" s="33">
        <f>F11-F12</f>
        <v>9326</v>
      </c>
      <c r="G13" s="33">
        <f>G11-G12</f>
        <v>9826</v>
      </c>
    </row>
    <row r="14" spans="1:8" ht="11.25" customHeight="1" x14ac:dyDescent="0.25">
      <c r="B14" s="43"/>
      <c r="C14" s="33"/>
      <c r="D14" s="33"/>
      <c r="E14" s="33"/>
      <c r="F14" s="33"/>
      <c r="G14" s="33"/>
    </row>
    <row r="15" spans="1:8" ht="14.25" customHeight="1" x14ac:dyDescent="0.25">
      <c r="A15" s="6">
        <v>6</v>
      </c>
      <c r="B15" s="497" t="s">
        <v>36</v>
      </c>
      <c r="C15" s="497"/>
      <c r="D15" s="497"/>
      <c r="E15" s="497"/>
      <c r="F15" s="497"/>
      <c r="G15" s="497"/>
    </row>
    <row r="16" spans="1:8" ht="11.25" customHeight="1" x14ac:dyDescent="0.25"/>
    <row r="17" spans="1:7" ht="14.25" customHeight="1" x14ac:dyDescent="0.25">
      <c r="A17" s="6">
        <v>7</v>
      </c>
      <c r="B17" s="28" t="s">
        <v>18</v>
      </c>
      <c r="C17" s="29" t="s">
        <v>2</v>
      </c>
      <c r="D17" s="29" t="s">
        <v>3</v>
      </c>
      <c r="E17" s="29" t="s">
        <v>4</v>
      </c>
      <c r="F17" s="29" t="s">
        <v>5</v>
      </c>
      <c r="G17" s="29" t="s">
        <v>63</v>
      </c>
    </row>
    <row r="18" spans="1:7" ht="14.25" customHeight="1" x14ac:dyDescent="0.25">
      <c r="A18" s="6">
        <v>8</v>
      </c>
      <c r="B18" s="30" t="s">
        <v>19</v>
      </c>
      <c r="C18" s="31"/>
      <c r="D18" s="31"/>
      <c r="E18" s="31"/>
      <c r="F18" s="31"/>
      <c r="G18" s="31"/>
    </row>
    <row r="19" spans="1:7" ht="14.25" customHeight="1" x14ac:dyDescent="0.25">
      <c r="A19" s="6">
        <v>9</v>
      </c>
      <c r="B19" s="32" t="s">
        <v>124</v>
      </c>
      <c r="C19" s="46">
        <v>1.962</v>
      </c>
      <c r="D19" s="46">
        <v>2</v>
      </c>
      <c r="E19" s="46">
        <v>2</v>
      </c>
      <c r="F19" s="46">
        <v>2</v>
      </c>
      <c r="G19" s="46">
        <v>2</v>
      </c>
    </row>
    <row r="20" spans="1:7" ht="14.25" customHeight="1" x14ac:dyDescent="0.25">
      <c r="A20" s="6">
        <v>10</v>
      </c>
      <c r="B20" s="32" t="s">
        <v>92</v>
      </c>
      <c r="C20" s="46">
        <v>2.0003000000000002</v>
      </c>
      <c r="D20" s="46">
        <v>2.0003000000000002</v>
      </c>
      <c r="E20" s="46">
        <v>1.9999</v>
      </c>
      <c r="F20" s="46">
        <v>1.9998</v>
      </c>
      <c r="G20" s="46">
        <v>1.9998</v>
      </c>
    </row>
    <row r="21" spans="1:7" ht="14.25" customHeight="1" x14ac:dyDescent="0.25">
      <c r="A21" s="6">
        <v>11</v>
      </c>
      <c r="B21" s="32" t="s">
        <v>20</v>
      </c>
      <c r="C21" s="46">
        <f>C19-C20</f>
        <v>-3.8300000000000223E-2</v>
      </c>
      <c r="D21" s="46">
        <f>D19-D20</f>
        <v>-3.00000000000189E-4</v>
      </c>
      <c r="E21" s="46">
        <f>E19-E20</f>
        <v>9.9999999999988987E-5</v>
      </c>
      <c r="F21" s="46">
        <f>F19-F20</f>
        <v>1.9999999999997797E-4</v>
      </c>
      <c r="G21" s="46">
        <f>G19-G20</f>
        <v>1.9999999999997797E-4</v>
      </c>
    </row>
    <row r="22" spans="1:7" ht="11.25" customHeight="1" x14ac:dyDescent="0.25">
      <c r="B22" s="43"/>
      <c r="C22" s="33"/>
      <c r="D22" s="33"/>
      <c r="E22" s="33"/>
      <c r="F22" s="33"/>
      <c r="G22" s="33"/>
    </row>
    <row r="23" spans="1:7" ht="14.25" customHeight="1" x14ac:dyDescent="0.25">
      <c r="A23" s="6">
        <v>12</v>
      </c>
      <c r="B23" s="497" t="s">
        <v>37</v>
      </c>
      <c r="C23" s="497"/>
      <c r="D23" s="497"/>
      <c r="E23" s="497"/>
      <c r="F23" s="497"/>
      <c r="G23" s="497"/>
    </row>
    <row r="24" spans="1:7" ht="11.25" customHeight="1" x14ac:dyDescent="0.25"/>
    <row r="25" spans="1:7" ht="14.25" customHeight="1" x14ac:dyDescent="0.25">
      <c r="A25" s="6">
        <v>13</v>
      </c>
      <c r="B25" s="28" t="s">
        <v>18</v>
      </c>
      <c r="C25" s="29" t="s">
        <v>2</v>
      </c>
      <c r="D25" s="29" t="s">
        <v>3</v>
      </c>
      <c r="E25" s="29" t="s">
        <v>4</v>
      </c>
      <c r="F25" s="29" t="s">
        <v>5</v>
      </c>
      <c r="G25" s="29" t="s">
        <v>63</v>
      </c>
    </row>
    <row r="26" spans="1:7" ht="14.25" customHeight="1" x14ac:dyDescent="0.25">
      <c r="A26" s="6">
        <v>14</v>
      </c>
      <c r="B26" s="30" t="s">
        <v>19</v>
      </c>
      <c r="C26" s="31"/>
      <c r="D26" s="31"/>
      <c r="E26" s="31"/>
      <c r="F26" s="31"/>
      <c r="G26" s="31"/>
    </row>
    <row r="27" spans="1:7" ht="14.25" customHeight="1" x14ac:dyDescent="0.25">
      <c r="A27" s="6">
        <v>15</v>
      </c>
      <c r="B27" s="32" t="s">
        <v>124</v>
      </c>
      <c r="C27" s="34"/>
      <c r="D27" s="34"/>
      <c r="E27" s="34"/>
      <c r="F27" s="34"/>
      <c r="G27" s="47"/>
    </row>
    <row r="28" spans="1:7" ht="14.25" customHeight="1" x14ac:dyDescent="0.25">
      <c r="A28" s="6">
        <v>16</v>
      </c>
      <c r="B28" s="32" t="s">
        <v>129</v>
      </c>
      <c r="C28" s="33">
        <v>-60000</v>
      </c>
      <c r="D28" s="33">
        <v>-53494</v>
      </c>
      <c r="E28" s="33">
        <v>0</v>
      </c>
      <c r="F28" s="33">
        <v>0</v>
      </c>
      <c r="G28" s="33">
        <v>0</v>
      </c>
    </row>
    <row r="29" spans="1:7" ht="14.25" customHeight="1" x14ac:dyDescent="0.25">
      <c r="A29" s="6">
        <v>17</v>
      </c>
      <c r="B29" s="32" t="s">
        <v>128</v>
      </c>
      <c r="C29" s="33">
        <v>0</v>
      </c>
      <c r="D29" s="33">
        <v>0</v>
      </c>
      <c r="E29" s="33">
        <v>-39301</v>
      </c>
      <c r="F29" s="33">
        <v>-46681</v>
      </c>
      <c r="G29" s="33">
        <v>-53021</v>
      </c>
    </row>
    <row r="30" spans="1:7" ht="14.25" customHeight="1" x14ac:dyDescent="0.25">
      <c r="A30" s="6">
        <v>18</v>
      </c>
      <c r="B30" s="32" t="s">
        <v>38</v>
      </c>
      <c r="C30" s="33">
        <v>-52322</v>
      </c>
      <c r="D30" s="33">
        <v>0</v>
      </c>
      <c r="E30" s="33">
        <v>0</v>
      </c>
      <c r="F30" s="33">
        <v>0</v>
      </c>
      <c r="G30" s="33">
        <v>0</v>
      </c>
    </row>
    <row r="31" spans="1:7" ht="14.25" customHeight="1" x14ac:dyDescent="0.25">
      <c r="A31" s="6">
        <v>19</v>
      </c>
      <c r="B31" s="32" t="s">
        <v>6</v>
      </c>
      <c r="C31" s="33">
        <f>C28+C30+C29</f>
        <v>-112322</v>
      </c>
      <c r="D31" s="33">
        <f>D28+D30+D29</f>
        <v>-53494</v>
      </c>
      <c r="E31" s="33">
        <f>E28+E30+E29</f>
        <v>-39301</v>
      </c>
      <c r="F31" s="33">
        <f>F28+F30+F29</f>
        <v>-46681</v>
      </c>
      <c r="G31" s="33">
        <f>G28+G30+G29</f>
        <v>-53021</v>
      </c>
    </row>
    <row r="32" spans="1:7" ht="11.25" customHeight="1" x14ac:dyDescent="0.25">
      <c r="B32" s="32"/>
      <c r="C32" s="33"/>
      <c r="D32" s="33"/>
      <c r="E32" s="33"/>
      <c r="F32" s="33"/>
      <c r="G32" s="33"/>
    </row>
    <row r="33" spans="1:7" ht="14.25" customHeight="1" x14ac:dyDescent="0.25">
      <c r="A33" s="6">
        <v>20</v>
      </c>
      <c r="B33" s="32" t="s">
        <v>92</v>
      </c>
      <c r="C33" s="33"/>
    </row>
    <row r="34" spans="1:7" ht="14.25" customHeight="1" x14ac:dyDescent="0.25">
      <c r="A34" s="6">
        <v>21</v>
      </c>
      <c r="B34" s="32" t="s">
        <v>129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</row>
    <row r="35" spans="1:7" ht="14.25" customHeight="1" x14ac:dyDescent="0.25">
      <c r="A35" s="6">
        <v>22</v>
      </c>
      <c r="B35" s="32" t="s">
        <v>128</v>
      </c>
      <c r="C35" s="33">
        <v>-59426</v>
      </c>
      <c r="D35" s="33">
        <v>-31689</v>
      </c>
      <c r="E35" s="33">
        <v>-36384</v>
      </c>
      <c r="F35" s="33">
        <v>-39978</v>
      </c>
      <c r="G35" s="33">
        <v>-42340</v>
      </c>
    </row>
    <row r="36" spans="1:7" ht="14.25" customHeight="1" x14ac:dyDescent="0.25">
      <c r="A36" s="6">
        <v>23</v>
      </c>
      <c r="B36" s="32" t="s">
        <v>38</v>
      </c>
      <c r="C36" s="33">
        <v>-52000</v>
      </c>
      <c r="D36" s="33">
        <v>0</v>
      </c>
      <c r="E36" s="33">
        <v>0</v>
      </c>
      <c r="F36" s="33">
        <v>0</v>
      </c>
      <c r="G36" s="33">
        <v>0</v>
      </c>
    </row>
    <row r="37" spans="1:7" ht="14.25" customHeight="1" x14ac:dyDescent="0.25">
      <c r="A37" s="6">
        <v>24</v>
      </c>
      <c r="B37" s="32" t="s">
        <v>6</v>
      </c>
      <c r="C37" s="33">
        <f>C34+C36+C35</f>
        <v>-111426</v>
      </c>
      <c r="D37" s="33">
        <f t="shared" ref="D37:G37" si="0">D34+D36+D35</f>
        <v>-31689</v>
      </c>
      <c r="E37" s="33">
        <f t="shared" si="0"/>
        <v>-36384</v>
      </c>
      <c r="F37" s="33">
        <f t="shared" si="0"/>
        <v>-39978</v>
      </c>
      <c r="G37" s="33">
        <f t="shared" si="0"/>
        <v>-42340</v>
      </c>
    </row>
    <row r="38" spans="1:7" ht="14.25" customHeight="1" x14ac:dyDescent="0.25">
      <c r="A38" s="6">
        <v>25</v>
      </c>
      <c r="B38" s="32" t="s">
        <v>392</v>
      </c>
      <c r="C38" s="33">
        <f>C31-C37</f>
        <v>-896</v>
      </c>
      <c r="D38" s="33">
        <f t="shared" ref="D38:G38" si="1">D31-D37</f>
        <v>-21805</v>
      </c>
      <c r="E38" s="33">
        <f t="shared" si="1"/>
        <v>-2917</v>
      </c>
      <c r="F38" s="33">
        <f t="shared" si="1"/>
        <v>-6703</v>
      </c>
      <c r="G38" s="33">
        <f t="shared" si="1"/>
        <v>-10681</v>
      </c>
    </row>
    <row r="39" spans="1:7" x14ac:dyDescent="0.25">
      <c r="A39" s="6"/>
      <c r="B39" s="22"/>
      <c r="C39" s="22"/>
      <c r="D39" s="22"/>
      <c r="E39" s="22"/>
      <c r="F39" s="22"/>
      <c r="G39" s="22"/>
    </row>
    <row r="40" spans="1:7" x14ac:dyDescent="0.25">
      <c r="A40" s="22"/>
      <c r="B40" s="22"/>
      <c r="C40" s="22"/>
      <c r="D40" s="22"/>
      <c r="E40" s="22"/>
      <c r="F40" s="22"/>
      <c r="G40" s="22"/>
    </row>
    <row r="41" spans="1:7" x14ac:dyDescent="0.25">
      <c r="A41" s="22"/>
      <c r="B41" s="43"/>
      <c r="C41" s="48"/>
      <c r="D41" s="48"/>
      <c r="E41" s="48"/>
      <c r="F41" s="48"/>
      <c r="G41" s="48"/>
    </row>
    <row r="42" spans="1:7" x14ac:dyDescent="0.25">
      <c r="A42" s="22"/>
      <c r="B42" s="41"/>
      <c r="C42" s="42"/>
      <c r="D42" s="42"/>
      <c r="E42" s="42"/>
      <c r="F42" s="42"/>
      <c r="G42" s="42"/>
    </row>
    <row r="43" spans="1:7" x14ac:dyDescent="0.25">
      <c r="A43" s="22"/>
      <c r="B43" s="43"/>
      <c r="C43" s="46"/>
      <c r="D43" s="46"/>
      <c r="E43" s="46"/>
      <c r="F43" s="46"/>
      <c r="G43" s="46"/>
    </row>
    <row r="44" spans="1:7" x14ac:dyDescent="0.25">
      <c r="A44" s="22"/>
      <c r="B44" s="43"/>
      <c r="C44" s="46"/>
      <c r="D44" s="46"/>
      <c r="E44" s="46"/>
      <c r="F44" s="46"/>
      <c r="G44" s="46"/>
    </row>
    <row r="45" spans="1:7" x14ac:dyDescent="0.25">
      <c r="A45" s="22"/>
      <c r="B45" s="43"/>
      <c r="C45" s="46"/>
      <c r="D45" s="46"/>
      <c r="E45" s="46"/>
      <c r="F45" s="46"/>
      <c r="G45" s="46"/>
    </row>
  </sheetData>
  <mergeCells count="3">
    <mergeCell ref="B7:G7"/>
    <mergeCell ref="B15:G15"/>
    <mergeCell ref="B23:G23"/>
  </mergeCells>
  <pageMargins left="1.2" right="1.2" top="1.2" bottom="1.2" header="0.5" footer="0.5"/>
  <pageSetup scale="86" orientation="portrait" r:id="rId1"/>
  <headerFooter scaleWithDoc="0">
    <oddFooter>&amp;L&amp;"Verdana,Bold"&amp;10Manitoba Public Insurance&amp;R&amp;"Verdana,Bold"&amp;10Page &amp;P of &amp;N</oddFooter>
  </headerFooter>
  <ignoredErrors>
    <ignoredError sqref="B10 B18 B2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"/>
  <sheetViews>
    <sheetView showGridLines="0" workbookViewId="0"/>
  </sheetViews>
  <sheetFormatPr defaultRowHeight="15" x14ac:dyDescent="0.25"/>
  <cols>
    <col min="1" max="1" width="4.7109375" customWidth="1"/>
    <col min="2" max="2" width="40.28515625" style="8" bestFit="1" customWidth="1"/>
    <col min="3" max="3" width="10.5703125" style="8" bestFit="1" customWidth="1"/>
    <col min="4" max="7" width="9.140625" style="8"/>
    <col min="8" max="9" width="19.140625" style="5" customWidth="1"/>
    <col min="10" max="10" width="30.5703125" bestFit="1" customWidth="1"/>
  </cols>
  <sheetData>
    <row r="1" spans="1:9" s="58" customFormat="1" ht="15" customHeight="1" x14ac:dyDescent="0.15">
      <c r="A1" s="75" t="s">
        <v>61</v>
      </c>
      <c r="B1" s="75"/>
      <c r="C1" s="75"/>
      <c r="D1" s="75"/>
      <c r="E1" s="75"/>
      <c r="F1" s="2"/>
      <c r="G1" s="76"/>
    </row>
    <row r="2" spans="1:9" s="58" customFormat="1" ht="15" customHeight="1" x14ac:dyDescent="0.15">
      <c r="A2" s="75" t="s">
        <v>397</v>
      </c>
      <c r="B2" s="77"/>
      <c r="C2" s="77"/>
      <c r="D2" s="77"/>
      <c r="E2" s="77"/>
      <c r="F2" s="77"/>
      <c r="G2" s="77"/>
    </row>
    <row r="6" spans="1:9" s="14" customFormat="1" ht="11.25" customHeight="1" x14ac:dyDescent="0.25">
      <c r="A6" s="11" t="s">
        <v>0</v>
      </c>
      <c r="B6" s="12"/>
      <c r="C6" s="12"/>
      <c r="D6" s="12"/>
      <c r="E6" s="12"/>
      <c r="F6" s="12"/>
      <c r="G6" s="12"/>
      <c r="H6" s="13"/>
      <c r="I6" s="13"/>
    </row>
    <row r="7" spans="1:9" s="14" customFormat="1" ht="11.25" customHeight="1" x14ac:dyDescent="0.25">
      <c r="A7" s="11" t="s">
        <v>1</v>
      </c>
      <c r="B7" s="21" t="s">
        <v>15</v>
      </c>
      <c r="C7" s="18" t="s">
        <v>14</v>
      </c>
      <c r="D7" s="12"/>
      <c r="E7" s="12"/>
      <c r="F7" s="12"/>
      <c r="G7" s="12"/>
      <c r="H7" s="13"/>
      <c r="I7" s="13"/>
    </row>
    <row r="8" spans="1:9" s="15" customFormat="1" x14ac:dyDescent="0.25">
      <c r="A8" s="6">
        <v>1</v>
      </c>
      <c r="B8" s="8" t="s">
        <v>11</v>
      </c>
      <c r="C8" s="16">
        <v>289000</v>
      </c>
      <c r="D8" s="8"/>
      <c r="E8" s="8"/>
      <c r="F8" s="8"/>
      <c r="G8" s="8"/>
      <c r="H8" s="5"/>
      <c r="I8" s="5"/>
    </row>
    <row r="9" spans="1:9" s="15" customFormat="1" x14ac:dyDescent="0.25">
      <c r="A9" s="6">
        <v>2</v>
      </c>
      <c r="B9" s="8" t="s">
        <v>12</v>
      </c>
      <c r="C9" s="16">
        <v>600000</v>
      </c>
      <c r="D9" s="8"/>
      <c r="E9" s="8"/>
      <c r="F9" s="8"/>
      <c r="G9" s="8"/>
      <c r="H9" s="5"/>
      <c r="I9" s="5"/>
    </row>
    <row r="10" spans="1:9" s="15" customFormat="1" x14ac:dyDescent="0.25">
      <c r="A10" s="6">
        <v>3</v>
      </c>
      <c r="B10" s="9" t="s">
        <v>13</v>
      </c>
      <c r="C10" s="17">
        <v>48000</v>
      </c>
      <c r="D10" s="8"/>
      <c r="E10" s="8"/>
      <c r="F10" s="8"/>
      <c r="G10" s="8"/>
      <c r="H10" s="5"/>
      <c r="I10" s="5"/>
    </row>
    <row r="11" spans="1:9" s="15" customFormat="1" x14ac:dyDescent="0.25">
      <c r="A11" s="6">
        <v>4</v>
      </c>
      <c r="B11" s="19" t="s">
        <v>16</v>
      </c>
      <c r="C11" s="20">
        <f>SUM(C8:C10)</f>
        <v>937000</v>
      </c>
      <c r="D11" s="8"/>
      <c r="E11" s="8"/>
      <c r="F11" s="8"/>
      <c r="G11" s="8"/>
      <c r="H11" s="5"/>
      <c r="I11" s="5"/>
    </row>
    <row r="12" spans="1:9" s="15" customFormat="1" x14ac:dyDescent="0.25">
      <c r="A12" s="6"/>
      <c r="B12" s="8"/>
      <c r="C12" s="8"/>
      <c r="D12" s="8"/>
      <c r="E12" s="8"/>
      <c r="F12" s="8"/>
      <c r="G12" s="8"/>
      <c r="H12" s="5"/>
      <c r="I12" s="5"/>
    </row>
    <row r="13" spans="1:9" s="15" customFormat="1" x14ac:dyDescent="0.25">
      <c r="A13" s="6"/>
      <c r="B13" s="8"/>
      <c r="C13" s="8"/>
      <c r="D13" s="8"/>
      <c r="E13" s="8"/>
      <c r="F13" s="8"/>
      <c r="G13" s="8"/>
      <c r="H13"/>
      <c r="I13"/>
    </row>
    <row r="14" spans="1:9" s="15" customFormat="1" x14ac:dyDescent="0.25">
      <c r="A14" s="6"/>
      <c r="B14" s="8"/>
      <c r="C14" s="8"/>
      <c r="D14" s="8"/>
      <c r="E14" s="8"/>
      <c r="F14" s="8"/>
      <c r="G14" s="8"/>
      <c r="H14"/>
      <c r="I14"/>
    </row>
    <row r="15" spans="1:9" x14ac:dyDescent="0.25">
      <c r="A15" s="10"/>
      <c r="H15"/>
      <c r="I15"/>
    </row>
    <row r="16" spans="1:9" x14ac:dyDescent="0.25">
      <c r="A16" s="10"/>
      <c r="H16"/>
      <c r="I16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1" spans="1:1" x14ac:dyDescent="0.25">
      <c r="A21" s="10"/>
    </row>
  </sheetData>
  <pageMargins left="1.2" right="1.2" top="1.2" bottom="1.2" header="0.5" footer="0.5"/>
  <pageSetup orientation="portrait" r:id="rId1"/>
  <headerFooter scaleWithDoc="0">
    <oddFooter>&amp;L&amp;"Verdana,Bold"&amp;10Manitoba Public Insurance&amp;R&amp;"Verdana,Bold"&amp;10Page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2"/>
  <sheetViews>
    <sheetView showGridLines="0" topLeftCell="B22" workbookViewId="0">
      <selection activeCell="F29" sqref="F29:J29"/>
    </sheetView>
  </sheetViews>
  <sheetFormatPr defaultColWidth="8.42578125" defaultRowHeight="13.5" x14ac:dyDescent="0.25"/>
  <cols>
    <col min="1" max="1" width="4.7109375" style="164" customWidth="1"/>
    <col min="2" max="2" width="1.85546875" style="200" customWidth="1"/>
    <col min="3" max="4" width="8.42578125" style="164"/>
    <col min="5" max="5" width="18.5703125" style="164" customWidth="1"/>
    <col min="6" max="11" width="8.7109375" style="168" customWidth="1"/>
    <col min="12" max="12" width="8.42578125" style="168"/>
    <col min="13" max="16384" width="8.42578125" style="164"/>
  </cols>
  <sheetData>
    <row r="1" spans="1:11" s="157" customFormat="1" ht="15.75" x14ac:dyDescent="0.25">
      <c r="A1" s="154" t="s">
        <v>130</v>
      </c>
      <c r="B1" s="155"/>
      <c r="C1" s="156"/>
      <c r="D1" s="156"/>
      <c r="E1" s="156"/>
      <c r="F1" s="156"/>
      <c r="G1" s="156"/>
      <c r="H1" s="156"/>
      <c r="I1" s="156"/>
      <c r="K1" s="158"/>
    </row>
    <row r="2" spans="1:11" s="161" customFormat="1" ht="15.75" x14ac:dyDescent="0.25">
      <c r="A2" s="159" t="s">
        <v>131</v>
      </c>
      <c r="B2" s="160"/>
      <c r="C2" s="156"/>
      <c r="D2" s="156"/>
      <c r="E2" s="156"/>
      <c r="F2" s="156"/>
      <c r="G2" s="156"/>
      <c r="H2" s="156"/>
      <c r="I2" s="156"/>
      <c r="J2" s="156"/>
      <c r="K2" s="158"/>
    </row>
    <row r="3" spans="1:11" s="161" customFormat="1" ht="15.75" x14ac:dyDescent="0.25">
      <c r="A3" s="159"/>
      <c r="B3" s="160"/>
      <c r="C3" s="156"/>
      <c r="D3" s="156"/>
      <c r="E3" s="156"/>
      <c r="F3" s="156"/>
      <c r="G3" s="156"/>
      <c r="H3" s="156"/>
      <c r="I3" s="156"/>
      <c r="J3" s="156"/>
      <c r="K3" s="158"/>
    </row>
    <row r="4" spans="1:11" s="161" customFormat="1" ht="15.75" x14ac:dyDescent="0.25">
      <c r="A4" s="159"/>
      <c r="B4" s="160"/>
      <c r="C4" s="156"/>
      <c r="D4" s="156"/>
      <c r="E4" s="156"/>
      <c r="F4" s="156"/>
      <c r="G4" s="156"/>
      <c r="H4" s="156"/>
      <c r="I4" s="156"/>
      <c r="J4" s="156"/>
      <c r="K4" s="158"/>
    </row>
    <row r="5" spans="1:11" s="161" customFormat="1" ht="15.75" x14ac:dyDescent="0.25">
      <c r="A5" s="159"/>
      <c r="B5" s="160"/>
      <c r="C5" s="156"/>
      <c r="D5" s="156"/>
      <c r="E5" s="156"/>
      <c r="F5" s="156"/>
      <c r="G5" s="156"/>
      <c r="H5" s="156"/>
      <c r="I5" s="156"/>
      <c r="J5" s="156"/>
      <c r="K5" s="158"/>
    </row>
    <row r="6" spans="1:11" s="157" customFormat="1" ht="15.75" x14ac:dyDescent="0.25">
      <c r="B6" s="162" t="s">
        <v>132</v>
      </c>
      <c r="C6" s="163"/>
      <c r="D6" s="163"/>
      <c r="E6" s="163"/>
      <c r="F6" s="163"/>
      <c r="G6" s="163"/>
      <c r="H6" s="163"/>
      <c r="I6" s="163"/>
      <c r="J6" s="163"/>
      <c r="K6" s="163"/>
    </row>
    <row r="7" spans="1:11" ht="9" customHeight="1" x14ac:dyDescent="0.25">
      <c r="B7" s="165"/>
      <c r="C7" s="166"/>
      <c r="D7" s="166"/>
      <c r="E7" s="166"/>
      <c r="F7" s="167"/>
      <c r="G7" s="167"/>
      <c r="H7" s="167"/>
      <c r="I7" s="167"/>
      <c r="J7" s="167"/>
      <c r="K7" s="167"/>
    </row>
    <row r="8" spans="1:11" ht="12" customHeight="1" x14ac:dyDescent="0.25">
      <c r="B8" s="169"/>
      <c r="C8" s="170"/>
      <c r="D8" s="170"/>
      <c r="E8" s="170"/>
      <c r="F8" s="171"/>
      <c r="G8" s="171"/>
      <c r="H8" s="171"/>
      <c r="I8" s="171"/>
      <c r="J8" s="171"/>
      <c r="K8" s="171"/>
    </row>
    <row r="9" spans="1:11" ht="12" customHeight="1" x14ac:dyDescent="0.25">
      <c r="A9" s="164" t="s">
        <v>0</v>
      </c>
      <c r="B9" s="172" t="s">
        <v>133</v>
      </c>
      <c r="D9" s="170"/>
      <c r="E9" s="170"/>
      <c r="F9" s="171"/>
      <c r="G9" s="171"/>
      <c r="H9" s="171"/>
      <c r="I9" s="171"/>
      <c r="J9" s="171"/>
      <c r="K9" s="171"/>
    </row>
    <row r="10" spans="1:11" ht="12" customHeight="1" x14ac:dyDescent="0.25">
      <c r="A10" s="164" t="s">
        <v>1</v>
      </c>
      <c r="B10" s="173" t="s">
        <v>134</v>
      </c>
      <c r="F10" s="167" t="s">
        <v>135</v>
      </c>
      <c r="G10" s="167"/>
      <c r="H10" s="174"/>
      <c r="I10" s="174"/>
      <c r="J10" s="174"/>
      <c r="K10" s="174"/>
    </row>
    <row r="11" spans="1:11" x14ac:dyDescent="0.25">
      <c r="A11" s="175">
        <v>1</v>
      </c>
      <c r="B11" s="176"/>
      <c r="C11" s="177"/>
      <c r="D11" s="177"/>
      <c r="E11" s="177"/>
      <c r="F11" s="178">
        <v>2021</v>
      </c>
      <c r="G11" s="178" t="s">
        <v>136</v>
      </c>
      <c r="H11" s="179">
        <v>2023</v>
      </c>
      <c r="I11" s="179">
        <v>2024</v>
      </c>
      <c r="J11" s="179">
        <v>2025</v>
      </c>
      <c r="K11" s="179">
        <v>2026</v>
      </c>
    </row>
    <row r="12" spans="1:11" ht="9" customHeight="1" x14ac:dyDescent="0.25">
      <c r="A12" s="175"/>
      <c r="B12" s="176"/>
      <c r="C12" s="177"/>
      <c r="D12" s="177"/>
      <c r="E12" s="177"/>
      <c r="F12" s="180"/>
      <c r="G12" s="180"/>
      <c r="H12" s="181"/>
      <c r="I12" s="181"/>
      <c r="J12" s="181"/>
      <c r="K12" s="181"/>
    </row>
    <row r="13" spans="1:11" x14ac:dyDescent="0.25">
      <c r="A13" s="175">
        <v>2</v>
      </c>
      <c r="B13" s="182" t="s">
        <v>137</v>
      </c>
      <c r="C13" s="168"/>
      <c r="D13" s="168"/>
      <c r="E13" s="168"/>
      <c r="F13" s="183" t="s">
        <v>138</v>
      </c>
      <c r="G13" s="183" t="s">
        <v>139</v>
      </c>
      <c r="H13" s="183" t="s">
        <v>140</v>
      </c>
      <c r="I13" s="183" t="s">
        <v>141</v>
      </c>
      <c r="J13" s="183" t="s">
        <v>142</v>
      </c>
      <c r="K13" s="183" t="s">
        <v>143</v>
      </c>
    </row>
    <row r="14" spans="1:11" x14ac:dyDescent="0.25">
      <c r="A14" s="175">
        <v>3</v>
      </c>
      <c r="B14" s="184"/>
      <c r="C14" s="185" t="s">
        <v>144</v>
      </c>
      <c r="D14" s="184"/>
      <c r="E14" s="184"/>
      <c r="F14" s="186">
        <v>1091979</v>
      </c>
      <c r="G14" s="186">
        <v>1035261</v>
      </c>
      <c r="H14" s="186">
        <v>1099690</v>
      </c>
      <c r="I14" s="186">
        <v>1140113</v>
      </c>
      <c r="J14" s="186">
        <v>1181565</v>
      </c>
      <c r="K14" s="186">
        <v>1224630</v>
      </c>
    </row>
    <row r="15" spans="1:11" x14ac:dyDescent="0.25">
      <c r="A15" s="175">
        <v>4</v>
      </c>
      <c r="B15" s="184"/>
      <c r="C15" s="187" t="s">
        <v>145</v>
      </c>
      <c r="D15" s="184"/>
      <c r="E15" s="184"/>
      <c r="F15" s="186">
        <v>66714</v>
      </c>
      <c r="G15" s="186">
        <v>61179</v>
      </c>
      <c r="H15" s="186">
        <v>63772</v>
      </c>
      <c r="I15" s="186">
        <v>65978</v>
      </c>
      <c r="J15" s="186">
        <v>67889</v>
      </c>
      <c r="K15" s="186">
        <v>69691</v>
      </c>
    </row>
    <row r="16" spans="1:11" x14ac:dyDescent="0.25">
      <c r="A16" s="175">
        <v>5</v>
      </c>
      <c r="B16" s="184"/>
      <c r="C16" s="185" t="s">
        <v>146</v>
      </c>
      <c r="D16" s="184"/>
      <c r="E16" s="184"/>
      <c r="F16" s="186">
        <v>-13761</v>
      </c>
      <c r="G16" s="186">
        <v>-15629</v>
      </c>
      <c r="H16" s="186">
        <v>-15942</v>
      </c>
      <c r="I16" s="186">
        <v>-16260</v>
      </c>
      <c r="J16" s="186">
        <v>-16586</v>
      </c>
      <c r="K16" s="186">
        <v>-16917</v>
      </c>
    </row>
    <row r="17" spans="1:18" x14ac:dyDescent="0.25">
      <c r="A17" s="175">
        <v>6</v>
      </c>
      <c r="B17" s="184"/>
      <c r="C17" s="188" t="s">
        <v>147</v>
      </c>
      <c r="D17" s="184"/>
      <c r="E17" s="184"/>
      <c r="F17" s="189">
        <v>1144932</v>
      </c>
      <c r="G17" s="189">
        <v>1080811</v>
      </c>
      <c r="H17" s="189">
        <v>1147520</v>
      </c>
      <c r="I17" s="189">
        <v>1189831</v>
      </c>
      <c r="J17" s="189">
        <v>1232868</v>
      </c>
      <c r="K17" s="189">
        <v>1277404</v>
      </c>
    </row>
    <row r="18" spans="1:18" ht="9" customHeight="1" x14ac:dyDescent="0.25">
      <c r="A18" s="175"/>
      <c r="B18" s="184"/>
      <c r="C18" s="190"/>
      <c r="D18" s="184"/>
      <c r="E18" s="184"/>
      <c r="F18" s="186"/>
      <c r="G18" s="186"/>
      <c r="H18" s="186"/>
      <c r="I18" s="186"/>
      <c r="J18" s="186"/>
      <c r="K18" s="186"/>
    </row>
    <row r="19" spans="1:18" x14ac:dyDescent="0.25">
      <c r="A19" s="175">
        <v>7</v>
      </c>
      <c r="B19" s="184"/>
      <c r="C19" s="191" t="s">
        <v>148</v>
      </c>
      <c r="D19" s="184"/>
      <c r="E19" s="184"/>
      <c r="F19" s="186"/>
      <c r="G19" s="186"/>
      <c r="H19" s="186"/>
      <c r="I19" s="186"/>
      <c r="J19" s="186"/>
      <c r="K19" s="186"/>
    </row>
    <row r="20" spans="1:18" x14ac:dyDescent="0.25">
      <c r="A20" s="175">
        <v>8</v>
      </c>
      <c r="B20" s="184"/>
      <c r="C20" s="185" t="s">
        <v>144</v>
      </c>
      <c r="D20" s="184"/>
      <c r="E20" s="184"/>
      <c r="F20" s="186">
        <v>1066886</v>
      </c>
      <c r="G20" s="186">
        <v>1070733</v>
      </c>
      <c r="H20" s="186">
        <v>1068311</v>
      </c>
      <c r="I20" s="186">
        <v>1120426</v>
      </c>
      <c r="J20" s="186">
        <v>1161377</v>
      </c>
      <c r="K20" s="186">
        <v>1203656</v>
      </c>
    </row>
    <row r="21" spans="1:18" x14ac:dyDescent="0.25">
      <c r="A21" s="175">
        <v>9</v>
      </c>
      <c r="B21" s="184"/>
      <c r="C21" s="187" t="s">
        <v>145</v>
      </c>
      <c r="D21" s="184"/>
      <c r="E21" s="184"/>
      <c r="F21" s="186">
        <v>67343</v>
      </c>
      <c r="G21" s="186">
        <v>63506</v>
      </c>
      <c r="H21" s="186">
        <v>62499</v>
      </c>
      <c r="I21" s="186">
        <v>64895</v>
      </c>
      <c r="J21" s="186">
        <v>66951</v>
      </c>
      <c r="K21" s="186">
        <v>68806</v>
      </c>
    </row>
    <row r="22" spans="1:18" x14ac:dyDescent="0.25">
      <c r="A22" s="175">
        <v>10</v>
      </c>
      <c r="B22" s="184"/>
      <c r="C22" s="185" t="s">
        <v>146</v>
      </c>
      <c r="D22" s="184"/>
      <c r="E22" s="184"/>
      <c r="F22" s="186">
        <v>-13761</v>
      </c>
      <c r="G22" s="186">
        <v>-15629</v>
      </c>
      <c r="H22" s="186">
        <v>-15942</v>
      </c>
      <c r="I22" s="186">
        <v>-16260</v>
      </c>
      <c r="J22" s="186">
        <v>-16586</v>
      </c>
      <c r="K22" s="186">
        <v>-16917</v>
      </c>
    </row>
    <row r="23" spans="1:18" x14ac:dyDescent="0.25">
      <c r="A23" s="175">
        <v>11</v>
      </c>
      <c r="B23" s="184"/>
      <c r="C23" s="188" t="s">
        <v>149</v>
      </c>
      <c r="D23" s="184"/>
      <c r="E23" s="184"/>
      <c r="F23" s="189">
        <v>1120468</v>
      </c>
      <c r="G23" s="189">
        <v>1118610</v>
      </c>
      <c r="H23" s="189">
        <v>1114868</v>
      </c>
      <c r="I23" s="189">
        <v>1169061</v>
      </c>
      <c r="J23" s="189">
        <v>1211742</v>
      </c>
      <c r="K23" s="189">
        <v>1255545</v>
      </c>
    </row>
    <row r="24" spans="1:18" x14ac:dyDescent="0.25">
      <c r="A24" s="175">
        <v>12</v>
      </c>
      <c r="B24" s="184"/>
      <c r="C24" s="185" t="s">
        <v>150</v>
      </c>
      <c r="D24" s="184"/>
      <c r="E24" s="184"/>
      <c r="F24" s="186">
        <v>25792</v>
      </c>
      <c r="G24" s="186">
        <v>26228</v>
      </c>
      <c r="H24" s="186">
        <v>30063</v>
      </c>
      <c r="I24" s="186">
        <v>30405</v>
      </c>
      <c r="J24" s="186">
        <v>31269</v>
      </c>
      <c r="K24" s="186">
        <v>33044</v>
      </c>
    </row>
    <row r="25" spans="1:18" x14ac:dyDescent="0.25">
      <c r="A25" s="175">
        <v>13</v>
      </c>
      <c r="B25" s="184"/>
      <c r="C25" s="188" t="s">
        <v>151</v>
      </c>
      <c r="D25" s="184"/>
      <c r="E25" s="184"/>
      <c r="F25" s="189">
        <v>1146260</v>
      </c>
      <c r="G25" s="189">
        <v>1144838</v>
      </c>
      <c r="H25" s="189">
        <v>1144931</v>
      </c>
      <c r="I25" s="189">
        <v>1199466</v>
      </c>
      <c r="J25" s="189">
        <v>1243011</v>
      </c>
      <c r="K25" s="189">
        <v>1288589</v>
      </c>
      <c r="L25" s="192"/>
      <c r="M25" s="193"/>
      <c r="N25" s="193"/>
      <c r="O25" s="193"/>
      <c r="P25" s="193"/>
      <c r="Q25" s="193"/>
      <c r="R25" s="193"/>
    </row>
    <row r="26" spans="1:18" ht="9" customHeight="1" x14ac:dyDescent="0.25">
      <c r="A26" s="175"/>
      <c r="B26" s="184"/>
      <c r="C26" s="191"/>
      <c r="D26" s="184"/>
      <c r="E26" s="184"/>
      <c r="F26" s="186"/>
      <c r="G26" s="186"/>
      <c r="H26" s="186"/>
      <c r="I26" s="186"/>
      <c r="J26" s="186"/>
      <c r="K26" s="186"/>
    </row>
    <row r="27" spans="1:18" x14ac:dyDescent="0.25">
      <c r="A27" s="175">
        <v>14</v>
      </c>
      <c r="B27" s="184"/>
      <c r="C27" s="185" t="s">
        <v>152</v>
      </c>
      <c r="D27" s="184"/>
      <c r="E27" s="184"/>
      <c r="F27" s="186">
        <v>620145</v>
      </c>
      <c r="G27" s="186">
        <v>839934</v>
      </c>
      <c r="H27" s="186">
        <v>904591</v>
      </c>
      <c r="I27" s="186">
        <v>941024</v>
      </c>
      <c r="J27" s="186">
        <v>980586</v>
      </c>
      <c r="K27" s="186">
        <v>1023972</v>
      </c>
    </row>
    <row r="28" spans="1:18" x14ac:dyDescent="0.25">
      <c r="A28" s="175">
        <v>15</v>
      </c>
      <c r="B28" s="184"/>
      <c r="C28" s="187" t="s">
        <v>153</v>
      </c>
      <c r="D28" s="184"/>
      <c r="E28" s="184"/>
      <c r="F28" s="186">
        <v>-10511</v>
      </c>
      <c r="G28" s="186">
        <v>3432</v>
      </c>
      <c r="H28" s="186">
        <v>302</v>
      </c>
      <c r="I28" s="186">
        <v>3362</v>
      </c>
      <c r="J28" s="186">
        <v>10711</v>
      </c>
      <c r="K28" s="186">
        <v>6873</v>
      </c>
    </row>
    <row r="29" spans="1:18" x14ac:dyDescent="0.25">
      <c r="A29" s="175">
        <v>16</v>
      </c>
      <c r="B29" s="184"/>
      <c r="C29" s="194" t="s">
        <v>154</v>
      </c>
      <c r="D29" s="184"/>
      <c r="E29" s="184"/>
      <c r="F29" s="186">
        <v>44194</v>
      </c>
      <c r="G29" s="186">
        <v>12477</v>
      </c>
      <c r="H29" s="186">
        <v>11681</v>
      </c>
      <c r="I29" s="186">
        <v>11753</v>
      </c>
      <c r="J29" s="186">
        <v>10044</v>
      </c>
      <c r="K29" s="186">
        <v>10122</v>
      </c>
    </row>
    <row r="30" spans="1:18" x14ac:dyDescent="0.25">
      <c r="A30" s="175">
        <v>17</v>
      </c>
      <c r="B30" s="184"/>
      <c r="C30" s="191" t="s">
        <v>155</v>
      </c>
      <c r="D30" s="184"/>
      <c r="E30" s="184"/>
      <c r="F30" s="189">
        <v>653828</v>
      </c>
      <c r="G30" s="189">
        <v>855843</v>
      </c>
      <c r="H30" s="189">
        <v>916574</v>
      </c>
      <c r="I30" s="189">
        <v>956139</v>
      </c>
      <c r="J30" s="189">
        <v>1001341</v>
      </c>
      <c r="K30" s="189">
        <v>1040967</v>
      </c>
    </row>
    <row r="31" spans="1:18" ht="9" customHeight="1" x14ac:dyDescent="0.25">
      <c r="A31" s="175"/>
      <c r="B31" s="184"/>
      <c r="C31" s="191"/>
      <c r="D31" s="184"/>
      <c r="E31" s="184"/>
      <c r="F31" s="186"/>
      <c r="G31" s="186"/>
      <c r="H31" s="186"/>
      <c r="I31" s="186"/>
      <c r="J31" s="186"/>
      <c r="K31" s="186"/>
    </row>
    <row r="32" spans="1:18" x14ac:dyDescent="0.25">
      <c r="A32" s="175">
        <v>18</v>
      </c>
      <c r="B32" s="184"/>
      <c r="C32" s="187" t="s">
        <v>156</v>
      </c>
      <c r="D32" s="184"/>
      <c r="E32" s="184"/>
      <c r="F32" s="186">
        <v>141720</v>
      </c>
      <c r="G32" s="186">
        <v>149509</v>
      </c>
      <c r="H32" s="186">
        <v>147719</v>
      </c>
      <c r="I32" s="186">
        <v>151167</v>
      </c>
      <c r="J32" s="186">
        <v>152772</v>
      </c>
      <c r="K32" s="186">
        <v>156205</v>
      </c>
    </row>
    <row r="33" spans="1:11" x14ac:dyDescent="0.25">
      <c r="A33" s="175">
        <v>19</v>
      </c>
      <c r="B33" s="184"/>
      <c r="C33" s="185" t="s">
        <v>157</v>
      </c>
      <c r="D33" s="184"/>
      <c r="E33" s="184"/>
      <c r="F33" s="186">
        <v>7708</v>
      </c>
      <c r="G33" s="186">
        <v>13249</v>
      </c>
      <c r="H33" s="186">
        <v>13070</v>
      </c>
      <c r="I33" s="186">
        <v>12934</v>
      </c>
      <c r="J33" s="186">
        <v>12598</v>
      </c>
      <c r="K33" s="186">
        <v>12800</v>
      </c>
    </row>
    <row r="34" spans="1:11" x14ac:dyDescent="0.25">
      <c r="A34" s="175">
        <v>20</v>
      </c>
      <c r="B34" s="184"/>
      <c r="C34" s="191" t="s">
        <v>158</v>
      </c>
      <c r="D34" s="184"/>
      <c r="E34" s="184"/>
      <c r="F34" s="189">
        <v>803256</v>
      </c>
      <c r="G34" s="189">
        <v>1018601</v>
      </c>
      <c r="H34" s="189">
        <v>1077363</v>
      </c>
      <c r="I34" s="189">
        <v>1120240</v>
      </c>
      <c r="J34" s="189">
        <v>1166711</v>
      </c>
      <c r="K34" s="189">
        <v>1209972</v>
      </c>
    </row>
    <row r="35" spans="1:11" ht="9" customHeight="1" x14ac:dyDescent="0.25">
      <c r="A35" s="175"/>
      <c r="B35" s="184"/>
      <c r="C35" s="191"/>
      <c r="D35" s="184"/>
      <c r="E35" s="184"/>
      <c r="F35" s="186"/>
      <c r="G35" s="186"/>
      <c r="H35" s="186"/>
      <c r="I35" s="186"/>
      <c r="J35" s="186"/>
      <c r="K35" s="186"/>
    </row>
    <row r="36" spans="1:11" x14ac:dyDescent="0.25">
      <c r="A36" s="175">
        <v>21</v>
      </c>
      <c r="B36" s="184"/>
      <c r="C36" s="191" t="s">
        <v>159</v>
      </c>
      <c r="D36" s="184"/>
      <c r="E36" s="184"/>
      <c r="F36" s="186"/>
      <c r="G36" s="186"/>
      <c r="H36" s="186"/>
      <c r="I36" s="186"/>
      <c r="J36" s="186"/>
      <c r="K36" s="186"/>
    </row>
    <row r="37" spans="1:11" x14ac:dyDescent="0.25">
      <c r="A37" s="175">
        <v>22</v>
      </c>
      <c r="B37" s="184"/>
      <c r="C37" s="185" t="s">
        <v>160</v>
      </c>
      <c r="D37" s="184"/>
      <c r="E37" s="184"/>
      <c r="F37" s="186">
        <v>70063</v>
      </c>
      <c r="G37" s="186">
        <v>76113</v>
      </c>
      <c r="H37" s="186">
        <v>76108</v>
      </c>
      <c r="I37" s="186">
        <v>78141</v>
      </c>
      <c r="J37" s="186">
        <v>79099</v>
      </c>
      <c r="K37" s="186">
        <v>80894</v>
      </c>
    </row>
    <row r="38" spans="1:11" x14ac:dyDescent="0.25">
      <c r="A38" s="175">
        <v>23</v>
      </c>
      <c r="B38" s="184"/>
      <c r="C38" s="187" t="s">
        <v>161</v>
      </c>
      <c r="D38" s="184"/>
      <c r="E38" s="184"/>
      <c r="F38" s="186">
        <v>43384</v>
      </c>
      <c r="G38" s="186">
        <v>45961</v>
      </c>
      <c r="H38" s="186">
        <v>48013</v>
      </c>
      <c r="I38" s="186">
        <v>51667</v>
      </c>
      <c r="J38" s="186">
        <v>54152</v>
      </c>
      <c r="K38" s="186">
        <v>54166</v>
      </c>
    </row>
    <row r="39" spans="1:11" x14ac:dyDescent="0.25">
      <c r="A39" s="175">
        <v>24</v>
      </c>
      <c r="B39" s="184"/>
      <c r="C39" s="187" t="s">
        <v>162</v>
      </c>
      <c r="D39" s="184"/>
      <c r="E39" s="184"/>
      <c r="F39" s="186">
        <v>23978</v>
      </c>
      <c r="G39" s="186">
        <v>32607</v>
      </c>
      <c r="H39" s="186">
        <v>33924</v>
      </c>
      <c r="I39" s="186">
        <v>35560</v>
      </c>
      <c r="J39" s="186">
        <v>36850</v>
      </c>
      <c r="K39" s="186">
        <v>38174</v>
      </c>
    </row>
    <row r="40" spans="1:11" x14ac:dyDescent="0.25">
      <c r="A40" s="175">
        <v>25</v>
      </c>
      <c r="B40" s="184"/>
      <c r="C40" s="187" t="s">
        <v>163</v>
      </c>
      <c r="D40" s="184"/>
      <c r="E40" s="184"/>
      <c r="F40" s="186">
        <v>4399</v>
      </c>
      <c r="G40" s="186">
        <v>4791</v>
      </c>
      <c r="H40" s="186">
        <v>4624</v>
      </c>
      <c r="I40" s="186">
        <v>4605</v>
      </c>
      <c r="J40" s="186">
        <v>4644</v>
      </c>
      <c r="K40" s="186">
        <v>4693</v>
      </c>
    </row>
    <row r="41" spans="1:11" x14ac:dyDescent="0.25">
      <c r="A41" s="175">
        <v>26</v>
      </c>
      <c r="B41" s="184"/>
      <c r="C41" s="191" t="s">
        <v>164</v>
      </c>
      <c r="D41" s="184"/>
      <c r="E41" s="184"/>
      <c r="F41" s="189">
        <v>141824</v>
      </c>
      <c r="G41" s="189">
        <v>159472</v>
      </c>
      <c r="H41" s="189">
        <v>162669</v>
      </c>
      <c r="I41" s="189">
        <v>169973</v>
      </c>
      <c r="J41" s="189">
        <v>174745</v>
      </c>
      <c r="K41" s="189">
        <v>177927</v>
      </c>
    </row>
    <row r="42" spans="1:11" ht="9" customHeight="1" x14ac:dyDescent="0.25">
      <c r="A42" s="175"/>
      <c r="B42" s="184"/>
      <c r="C42" s="186"/>
      <c r="D42" s="184"/>
      <c r="E42" s="184"/>
      <c r="F42" s="186"/>
      <c r="G42" s="186"/>
      <c r="H42" s="186"/>
      <c r="I42" s="186"/>
      <c r="J42" s="186"/>
      <c r="K42" s="186"/>
    </row>
    <row r="43" spans="1:11" x14ac:dyDescent="0.25">
      <c r="A43" s="175">
        <v>27</v>
      </c>
      <c r="B43" s="184"/>
      <c r="C43" s="188" t="s">
        <v>165</v>
      </c>
      <c r="D43" s="184"/>
      <c r="E43" s="184"/>
      <c r="F43" s="189">
        <v>201180</v>
      </c>
      <c r="G43" s="189">
        <v>-33235</v>
      </c>
      <c r="H43" s="189">
        <v>-95101</v>
      </c>
      <c r="I43" s="189">
        <v>-90747</v>
      </c>
      <c r="J43" s="189">
        <v>-98445</v>
      </c>
      <c r="K43" s="189">
        <v>-99310</v>
      </c>
    </row>
    <row r="44" spans="1:11" ht="9" customHeight="1" x14ac:dyDescent="0.25">
      <c r="A44" s="175"/>
      <c r="B44" s="184"/>
      <c r="C44" s="191"/>
      <c r="D44" s="184"/>
      <c r="E44" s="184"/>
      <c r="F44" s="191"/>
      <c r="G44" s="191"/>
      <c r="H44" s="191"/>
      <c r="I44" s="191"/>
      <c r="J44" s="191"/>
      <c r="K44" s="191"/>
    </row>
    <row r="45" spans="1:11" x14ac:dyDescent="0.25">
      <c r="A45" s="175">
        <v>28</v>
      </c>
      <c r="B45" s="184"/>
      <c r="C45" s="191" t="s">
        <v>166</v>
      </c>
      <c r="D45" s="184"/>
      <c r="E45" s="184"/>
      <c r="F45" s="186">
        <v>88878</v>
      </c>
      <c r="G45" s="186">
        <v>100008</v>
      </c>
      <c r="H45" s="186">
        <v>99241</v>
      </c>
      <c r="I45" s="186">
        <v>101041</v>
      </c>
      <c r="J45" s="186">
        <v>102664</v>
      </c>
      <c r="K45" s="186">
        <v>105330</v>
      </c>
    </row>
    <row r="46" spans="1:11" x14ac:dyDescent="0.25">
      <c r="A46" s="175">
        <v>29</v>
      </c>
      <c r="B46" s="184"/>
      <c r="C46" s="186" t="s">
        <v>167</v>
      </c>
      <c r="D46" s="184"/>
      <c r="E46" s="184"/>
      <c r="F46" s="186">
        <v>650</v>
      </c>
      <c r="G46" s="186">
        <v>541</v>
      </c>
      <c r="H46" s="186">
        <v>483</v>
      </c>
      <c r="I46" s="186">
        <v>-9</v>
      </c>
      <c r="J46" s="186">
        <v>-10</v>
      </c>
      <c r="K46" s="186">
        <v>-11</v>
      </c>
    </row>
    <row r="47" spans="1:11" x14ac:dyDescent="0.25">
      <c r="A47" s="175">
        <v>30</v>
      </c>
      <c r="B47" s="184"/>
      <c r="C47" s="191" t="s">
        <v>168</v>
      </c>
      <c r="D47" s="184"/>
      <c r="E47" s="184"/>
      <c r="F47" s="195">
        <v>89528</v>
      </c>
      <c r="G47" s="195">
        <v>100549</v>
      </c>
      <c r="H47" s="195">
        <v>99724</v>
      </c>
      <c r="I47" s="195">
        <v>101032</v>
      </c>
      <c r="J47" s="195">
        <v>102654</v>
      </c>
      <c r="K47" s="195">
        <v>105319</v>
      </c>
    </row>
    <row r="48" spans="1:11" x14ac:dyDescent="0.25">
      <c r="A48" s="175">
        <v>31</v>
      </c>
      <c r="B48" s="184"/>
      <c r="C48" s="186" t="s">
        <v>169</v>
      </c>
      <c r="D48" s="184"/>
      <c r="E48" s="184"/>
      <c r="F48" s="186">
        <v>74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</row>
    <row r="49" spans="1:11" ht="15" customHeight="1" x14ac:dyDescent="0.25">
      <c r="A49" s="175">
        <v>32</v>
      </c>
      <c r="B49" s="182"/>
      <c r="C49" s="188" t="s">
        <v>170</v>
      </c>
      <c r="D49" s="182"/>
      <c r="E49" s="182"/>
      <c r="F49" s="189">
        <v>290782</v>
      </c>
      <c r="G49" s="189">
        <v>67314</v>
      </c>
      <c r="H49" s="189">
        <v>4623</v>
      </c>
      <c r="I49" s="189">
        <v>10285</v>
      </c>
      <c r="J49" s="189">
        <v>4209</v>
      </c>
      <c r="K49" s="189">
        <v>6009</v>
      </c>
    </row>
    <row r="50" spans="1:11" x14ac:dyDescent="0.25">
      <c r="A50" s="175"/>
      <c r="B50" s="184"/>
      <c r="C50" s="168"/>
      <c r="D50" s="168"/>
      <c r="E50" s="168"/>
      <c r="F50" s="196"/>
      <c r="G50" s="196"/>
      <c r="H50" s="196"/>
      <c r="I50" s="196"/>
      <c r="J50" s="196"/>
      <c r="K50" s="196"/>
    </row>
    <row r="51" spans="1:11" x14ac:dyDescent="0.25">
      <c r="A51" s="175">
        <v>33</v>
      </c>
      <c r="B51" s="184"/>
      <c r="C51" s="168" t="s">
        <v>171</v>
      </c>
      <c r="D51" s="168"/>
      <c r="E51" s="168"/>
      <c r="F51" s="186">
        <v>-43544</v>
      </c>
      <c r="G51" s="186">
        <v>-11936</v>
      </c>
      <c r="H51" s="186">
        <v>-11198</v>
      </c>
      <c r="I51" s="186">
        <v>-11762</v>
      </c>
      <c r="J51" s="186">
        <v>-10054</v>
      </c>
      <c r="K51" s="186">
        <v>-10133</v>
      </c>
    </row>
    <row r="52" spans="1:11" x14ac:dyDescent="0.25">
      <c r="B52" s="184"/>
      <c r="C52" s="168"/>
      <c r="D52" s="168"/>
      <c r="E52" s="168"/>
      <c r="F52" s="196"/>
      <c r="G52" s="196"/>
      <c r="H52" s="196"/>
      <c r="I52" s="196"/>
      <c r="J52" s="196"/>
      <c r="K52" s="196"/>
    </row>
    <row r="53" spans="1:11" x14ac:dyDescent="0.25">
      <c r="B53" s="184"/>
      <c r="C53" s="168"/>
      <c r="D53" s="168"/>
      <c r="E53" s="168"/>
    </row>
    <row r="54" spans="1:11" x14ac:dyDescent="0.25">
      <c r="B54" s="184"/>
      <c r="C54" s="168"/>
      <c r="D54" s="168"/>
      <c r="E54" s="168"/>
    </row>
    <row r="55" spans="1:11" x14ac:dyDescent="0.25">
      <c r="B55" s="184"/>
      <c r="C55" s="168"/>
      <c r="D55" s="168"/>
      <c r="E55" s="168"/>
    </row>
    <row r="56" spans="1:11" x14ac:dyDescent="0.25">
      <c r="B56" s="184"/>
      <c r="C56" s="168"/>
      <c r="D56" s="168"/>
      <c r="E56" s="168"/>
    </row>
    <row r="57" spans="1:11" x14ac:dyDescent="0.25">
      <c r="B57" s="184"/>
      <c r="C57" s="168"/>
      <c r="D57" s="168"/>
      <c r="E57" s="168"/>
      <c r="H57" s="197"/>
      <c r="I57" s="197"/>
    </row>
    <row r="58" spans="1:11" x14ac:dyDescent="0.25">
      <c r="B58" s="184"/>
      <c r="C58" s="168"/>
      <c r="D58" s="168"/>
      <c r="E58" s="168"/>
      <c r="H58" s="197"/>
      <c r="I58" s="197"/>
      <c r="J58" s="197"/>
    </row>
    <row r="59" spans="1:11" x14ac:dyDescent="0.25">
      <c r="B59" s="184"/>
      <c r="C59" s="168"/>
      <c r="D59" s="168"/>
      <c r="E59" s="168"/>
      <c r="H59" s="197"/>
      <c r="I59" s="197"/>
      <c r="J59" s="197"/>
    </row>
    <row r="60" spans="1:11" x14ac:dyDescent="0.25">
      <c r="B60" s="184"/>
      <c r="C60" s="168"/>
      <c r="D60" s="168"/>
      <c r="E60" s="168"/>
      <c r="H60" s="197"/>
      <c r="I60" s="197"/>
      <c r="J60" s="197"/>
    </row>
    <row r="61" spans="1:11" x14ac:dyDescent="0.25">
      <c r="B61" s="184"/>
      <c r="C61" s="168"/>
      <c r="D61" s="168"/>
      <c r="E61" s="168"/>
      <c r="H61" s="198"/>
      <c r="I61" s="197"/>
      <c r="J61" s="197"/>
    </row>
    <row r="62" spans="1:11" x14ac:dyDescent="0.25">
      <c r="B62" s="184"/>
      <c r="C62" s="168"/>
      <c r="D62" s="168"/>
      <c r="E62" s="168"/>
      <c r="H62" s="197"/>
      <c r="I62" s="197"/>
      <c r="J62" s="197"/>
    </row>
    <row r="63" spans="1:11" x14ac:dyDescent="0.25">
      <c r="B63" s="184"/>
      <c r="C63" s="168"/>
      <c r="D63" s="168"/>
      <c r="E63" s="168"/>
      <c r="H63" s="197"/>
      <c r="I63" s="197"/>
      <c r="J63" s="197"/>
    </row>
    <row r="64" spans="1:11" x14ac:dyDescent="0.25">
      <c r="B64" s="184"/>
      <c r="C64" s="168"/>
      <c r="D64" s="168"/>
      <c r="E64" s="168"/>
      <c r="H64" s="197"/>
      <c r="I64" s="197"/>
      <c r="J64" s="197"/>
    </row>
    <row r="65" spans="1:10" x14ac:dyDescent="0.25">
      <c r="B65" s="184"/>
      <c r="C65" s="168"/>
      <c r="D65" s="168"/>
      <c r="E65" s="168"/>
      <c r="H65" s="197"/>
      <c r="I65" s="197"/>
      <c r="J65" s="197"/>
    </row>
    <row r="66" spans="1:10" x14ac:dyDescent="0.25">
      <c r="B66" s="184"/>
      <c r="C66" s="168"/>
      <c r="D66" s="168"/>
      <c r="E66" s="168"/>
      <c r="H66" s="198"/>
      <c r="I66" s="197"/>
      <c r="J66" s="197"/>
    </row>
    <row r="67" spans="1:10" x14ac:dyDescent="0.25">
      <c r="A67" s="199"/>
      <c r="H67" s="197"/>
      <c r="I67" s="197"/>
      <c r="J67" s="197"/>
    </row>
    <row r="68" spans="1:10" x14ac:dyDescent="0.25">
      <c r="A68" s="199"/>
      <c r="H68" s="198"/>
      <c r="I68" s="197"/>
      <c r="J68" s="197"/>
    </row>
    <row r="69" spans="1:10" x14ac:dyDescent="0.25">
      <c r="A69" s="199"/>
      <c r="H69" s="197"/>
      <c r="I69" s="197"/>
      <c r="J69" s="197"/>
    </row>
    <row r="70" spans="1:10" x14ac:dyDescent="0.25">
      <c r="A70" s="199"/>
      <c r="H70" s="197"/>
      <c r="I70" s="197"/>
      <c r="J70" s="197"/>
    </row>
    <row r="71" spans="1:10" x14ac:dyDescent="0.25">
      <c r="H71" s="197"/>
      <c r="I71" s="197"/>
      <c r="J71" s="197"/>
    </row>
    <row r="72" spans="1:10" x14ac:dyDescent="0.25">
      <c r="H72" s="197"/>
      <c r="I72" s="197"/>
      <c r="J72" s="197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0"/>
  <sheetViews>
    <sheetView showGridLines="0" workbookViewId="0">
      <selection activeCell="Q16" sqref="Q16"/>
    </sheetView>
  </sheetViews>
  <sheetFormatPr defaultColWidth="8.42578125" defaultRowHeight="16.5" x14ac:dyDescent="0.3"/>
  <cols>
    <col min="1" max="1" width="4.7109375" style="207" customWidth="1"/>
    <col min="2" max="2" width="1.85546875" style="207" customWidth="1"/>
    <col min="3" max="4" width="8.42578125" style="207"/>
    <col min="5" max="5" width="13.28515625" style="207" customWidth="1"/>
    <col min="6" max="11" width="8.7109375" style="207" customWidth="1"/>
    <col min="12" max="16384" width="8.42578125" style="207"/>
  </cols>
  <sheetData>
    <row r="1" spans="1:11" s="157" customFormat="1" ht="15.75" x14ac:dyDescent="0.25">
      <c r="A1" s="154" t="s">
        <v>172</v>
      </c>
      <c r="B1" s="155"/>
      <c r="C1" s="156"/>
      <c r="D1" s="156"/>
      <c r="E1" s="156"/>
      <c r="F1" s="156"/>
      <c r="G1" s="156"/>
      <c r="H1" s="156"/>
      <c r="I1" s="156"/>
      <c r="K1" s="158"/>
    </row>
    <row r="2" spans="1:11" s="161" customFormat="1" ht="15.75" x14ac:dyDescent="0.25">
      <c r="A2" s="159" t="s">
        <v>173</v>
      </c>
      <c r="B2" s="160"/>
      <c r="C2" s="156"/>
      <c r="D2" s="156"/>
      <c r="E2" s="156"/>
      <c r="F2" s="156"/>
      <c r="G2" s="156"/>
      <c r="H2" s="156"/>
      <c r="I2" s="156"/>
      <c r="J2" s="156"/>
      <c r="K2" s="158"/>
    </row>
    <row r="3" spans="1:11" s="201" customFormat="1" x14ac:dyDescent="0.3">
      <c r="B3" s="202"/>
      <c r="C3" s="176"/>
      <c r="D3" s="176"/>
      <c r="E3" s="176"/>
      <c r="F3" s="176"/>
      <c r="G3" s="176"/>
      <c r="H3" s="176"/>
      <c r="I3" s="176"/>
      <c r="J3" s="176"/>
      <c r="K3" s="203"/>
    </row>
    <row r="4" spans="1:11" s="201" customFormat="1" x14ac:dyDescent="0.3">
      <c r="B4" s="202"/>
      <c r="C4" s="176"/>
      <c r="D4" s="176"/>
      <c r="E4" s="176"/>
      <c r="F4" s="176"/>
      <c r="G4" s="176"/>
      <c r="H4" s="176"/>
      <c r="I4" s="176"/>
      <c r="J4" s="176"/>
      <c r="K4" s="203"/>
    </row>
    <row r="5" spans="1:11" s="201" customFormat="1" x14ac:dyDescent="0.3">
      <c r="B5" s="202"/>
      <c r="C5" s="176"/>
      <c r="D5" s="176"/>
      <c r="E5" s="176"/>
      <c r="F5" s="176"/>
      <c r="G5" s="176"/>
      <c r="H5" s="176"/>
      <c r="I5" s="176"/>
      <c r="J5" s="176"/>
      <c r="K5" s="203"/>
    </row>
    <row r="6" spans="1:11" s="204" customFormat="1" ht="18.600000000000001" customHeight="1" x14ac:dyDescent="0.25">
      <c r="B6" s="162" t="s">
        <v>174</v>
      </c>
      <c r="C6" s="205"/>
      <c r="D6" s="205"/>
      <c r="E6" s="205"/>
      <c r="F6" s="206"/>
      <c r="G6" s="206"/>
      <c r="H6" s="206"/>
      <c r="I6" s="206"/>
      <c r="J6" s="206"/>
      <c r="K6" s="206"/>
    </row>
    <row r="7" spans="1:11" ht="9" customHeight="1" x14ac:dyDescent="0.3">
      <c r="B7" s="165"/>
      <c r="C7" s="208"/>
      <c r="D7" s="208"/>
      <c r="E7" s="208"/>
      <c r="F7" s="208"/>
      <c r="G7" s="208"/>
      <c r="H7" s="208"/>
      <c r="I7" s="208"/>
      <c r="J7" s="208"/>
      <c r="K7" s="208"/>
    </row>
    <row r="8" spans="1:11" ht="12" customHeight="1" x14ac:dyDescent="0.3">
      <c r="B8" s="169"/>
      <c r="C8" s="209"/>
      <c r="D8" s="209"/>
      <c r="E8" s="209"/>
      <c r="F8" s="209"/>
      <c r="G8" s="209"/>
      <c r="H8" s="209"/>
      <c r="I8" s="209"/>
      <c r="J8" s="209"/>
      <c r="K8" s="209"/>
    </row>
    <row r="9" spans="1:11" s="168" customFormat="1" ht="13.5" x14ac:dyDescent="0.25">
      <c r="A9" s="164" t="s">
        <v>0</v>
      </c>
      <c r="B9" s="172" t="s">
        <v>133</v>
      </c>
      <c r="D9" s="171"/>
      <c r="E9" s="171"/>
      <c r="F9" s="171"/>
      <c r="G9" s="171"/>
      <c r="H9" s="171"/>
      <c r="I9" s="171"/>
      <c r="J9" s="171"/>
      <c r="K9" s="171"/>
    </row>
    <row r="10" spans="1:11" s="168" customFormat="1" ht="13.5" x14ac:dyDescent="0.25">
      <c r="A10" s="164" t="s">
        <v>1</v>
      </c>
      <c r="B10" s="173" t="s">
        <v>134</v>
      </c>
      <c r="F10" s="167" t="s">
        <v>135</v>
      </c>
      <c r="G10" s="167"/>
      <c r="H10" s="174"/>
      <c r="I10" s="174"/>
      <c r="J10" s="174"/>
      <c r="K10" s="174"/>
    </row>
    <row r="11" spans="1:11" s="168" customFormat="1" ht="13.5" x14ac:dyDescent="0.25">
      <c r="A11" s="175">
        <v>1</v>
      </c>
      <c r="B11" s="176"/>
      <c r="C11" s="177"/>
      <c r="D11" s="177"/>
      <c r="E11" s="177"/>
      <c r="F11" s="178" t="s">
        <v>175</v>
      </c>
      <c r="G11" s="178" t="s">
        <v>136</v>
      </c>
      <c r="H11" s="179">
        <v>2023</v>
      </c>
      <c r="I11" s="179">
        <v>2024</v>
      </c>
      <c r="J11" s="179">
        <v>2025</v>
      </c>
      <c r="K11" s="179">
        <v>2026</v>
      </c>
    </row>
    <row r="12" spans="1:11" s="168" customFormat="1" ht="9" customHeight="1" x14ac:dyDescent="0.25">
      <c r="A12" s="175"/>
      <c r="B12" s="176"/>
      <c r="C12" s="177"/>
      <c r="D12" s="177"/>
      <c r="E12" s="177"/>
      <c r="F12" s="180"/>
      <c r="G12" s="180"/>
      <c r="H12" s="181"/>
      <c r="I12" s="181"/>
      <c r="J12" s="181"/>
      <c r="K12" s="181"/>
    </row>
    <row r="13" spans="1:11" s="168" customFormat="1" ht="13.5" x14ac:dyDescent="0.25">
      <c r="A13" s="175">
        <v>2</v>
      </c>
      <c r="B13" s="182" t="s">
        <v>137</v>
      </c>
      <c r="F13" s="183" t="s">
        <v>138</v>
      </c>
      <c r="G13" s="183" t="s">
        <v>139</v>
      </c>
      <c r="H13" s="183" t="s">
        <v>140</v>
      </c>
      <c r="I13" s="183" t="s">
        <v>141</v>
      </c>
      <c r="J13" s="183" t="s">
        <v>142</v>
      </c>
      <c r="K13" s="183" t="s">
        <v>143</v>
      </c>
    </row>
    <row r="14" spans="1:11" s="212" customFormat="1" ht="13.5" x14ac:dyDescent="0.25">
      <c r="A14" s="210">
        <v>3</v>
      </c>
      <c r="B14" s="211" t="s">
        <v>176</v>
      </c>
      <c r="F14" s="213"/>
      <c r="G14" s="213"/>
      <c r="H14" s="213"/>
      <c r="I14" s="213"/>
      <c r="J14" s="213"/>
      <c r="K14" s="213"/>
    </row>
    <row r="15" spans="1:11" s="212" customFormat="1" ht="13.5" x14ac:dyDescent="0.25">
      <c r="A15" s="210">
        <v>4</v>
      </c>
      <c r="B15" s="211"/>
      <c r="C15" s="213" t="s">
        <v>177</v>
      </c>
      <c r="D15" s="213"/>
      <c r="F15" s="214">
        <v>138600</v>
      </c>
      <c r="G15" s="214">
        <v>100000</v>
      </c>
      <c r="H15" s="214">
        <v>100000</v>
      </c>
      <c r="I15" s="214">
        <v>100000</v>
      </c>
      <c r="J15" s="214">
        <v>100000</v>
      </c>
      <c r="K15" s="214">
        <v>100000</v>
      </c>
    </row>
    <row r="16" spans="1:11" s="212" customFormat="1" ht="13.5" x14ac:dyDescent="0.25">
      <c r="A16" s="210">
        <v>5</v>
      </c>
      <c r="B16" s="211"/>
      <c r="C16" s="213" t="s">
        <v>178</v>
      </c>
      <c r="D16" s="213"/>
      <c r="F16" s="214">
        <v>2947377</v>
      </c>
      <c r="G16" s="214">
        <v>2939897</v>
      </c>
      <c r="H16" s="214">
        <v>3095249</v>
      </c>
      <c r="I16" s="214">
        <v>3270988</v>
      </c>
      <c r="J16" s="214">
        <v>3470325</v>
      </c>
      <c r="K16" s="214">
        <v>3673482</v>
      </c>
    </row>
    <row r="17" spans="1:11" s="212" customFormat="1" ht="13.5" x14ac:dyDescent="0.25">
      <c r="A17" s="210">
        <v>6</v>
      </c>
      <c r="B17" s="211"/>
      <c r="C17" s="213" t="s">
        <v>179</v>
      </c>
      <c r="D17" s="213"/>
      <c r="F17" s="214">
        <v>6065</v>
      </c>
      <c r="G17" s="214">
        <v>5890</v>
      </c>
      <c r="H17" s="214">
        <v>5480</v>
      </c>
      <c r="I17" s="214">
        <v>5483</v>
      </c>
      <c r="J17" s="214">
        <v>5200</v>
      </c>
      <c r="K17" s="214">
        <v>4574</v>
      </c>
    </row>
    <row r="18" spans="1:11" s="212" customFormat="1" ht="13.5" x14ac:dyDescent="0.25">
      <c r="A18" s="210">
        <v>7</v>
      </c>
      <c r="B18" s="211"/>
      <c r="C18" s="213" t="s">
        <v>180</v>
      </c>
      <c r="D18" s="213"/>
      <c r="F18" s="214">
        <v>109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</row>
    <row r="19" spans="1:11" s="212" customFormat="1" ht="13.5" x14ac:dyDescent="0.25">
      <c r="A19" s="210">
        <v>8</v>
      </c>
      <c r="B19" s="211"/>
      <c r="C19" s="213" t="s">
        <v>181</v>
      </c>
      <c r="D19" s="213"/>
      <c r="F19" s="214">
        <v>405876</v>
      </c>
      <c r="G19" s="214">
        <v>409259</v>
      </c>
      <c r="H19" s="214">
        <v>431956</v>
      </c>
      <c r="I19" s="214">
        <v>447224</v>
      </c>
      <c r="J19" s="214">
        <v>462545</v>
      </c>
      <c r="K19" s="214">
        <v>478155</v>
      </c>
    </row>
    <row r="20" spans="1:11" s="212" customFormat="1" ht="13.5" x14ac:dyDescent="0.25">
      <c r="A20" s="210">
        <v>9</v>
      </c>
      <c r="B20" s="211"/>
      <c r="C20" s="213" t="s">
        <v>182</v>
      </c>
      <c r="D20" s="213"/>
      <c r="F20" s="214">
        <v>37259</v>
      </c>
      <c r="G20" s="214">
        <v>30602</v>
      </c>
      <c r="H20" s="214">
        <v>31200</v>
      </c>
      <c r="I20" s="214">
        <v>31055</v>
      </c>
      <c r="J20" s="214">
        <v>20981</v>
      </c>
      <c r="K20" s="214">
        <v>14918</v>
      </c>
    </row>
    <row r="21" spans="1:11" s="212" customFormat="1" ht="12.75" x14ac:dyDescent="0.2">
      <c r="A21" s="215">
        <v>10</v>
      </c>
      <c r="B21" s="211"/>
      <c r="C21" s="213" t="s">
        <v>183</v>
      </c>
      <c r="D21" s="213"/>
      <c r="F21" s="214">
        <v>2172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</row>
    <row r="22" spans="1:11" s="212" customFormat="1" ht="12.75" x14ac:dyDescent="0.2">
      <c r="A22" s="215">
        <v>11</v>
      </c>
      <c r="B22" s="211"/>
      <c r="C22" s="213" t="s">
        <v>184</v>
      </c>
      <c r="D22" s="213"/>
      <c r="F22" s="214">
        <v>110262</v>
      </c>
      <c r="G22" s="214">
        <v>114807</v>
      </c>
      <c r="H22" s="214">
        <v>117424</v>
      </c>
      <c r="I22" s="214">
        <v>115636</v>
      </c>
      <c r="J22" s="214">
        <v>109952</v>
      </c>
      <c r="K22" s="214">
        <v>103484</v>
      </c>
    </row>
    <row r="23" spans="1:11" s="212" customFormat="1" ht="12.75" x14ac:dyDescent="0.2">
      <c r="A23" s="215">
        <v>12</v>
      </c>
      <c r="B23" s="211"/>
      <c r="C23" s="212" t="s">
        <v>185</v>
      </c>
      <c r="F23" s="214">
        <v>32042</v>
      </c>
      <c r="G23" s="214">
        <v>43012</v>
      </c>
      <c r="H23" s="214">
        <v>51126</v>
      </c>
      <c r="I23" s="214">
        <v>52937</v>
      </c>
      <c r="J23" s="214">
        <v>42138</v>
      </c>
      <c r="K23" s="214">
        <v>32478</v>
      </c>
    </row>
    <row r="24" spans="1:11" s="212" customFormat="1" ht="12.75" x14ac:dyDescent="0.2">
      <c r="A24" s="215">
        <v>13</v>
      </c>
      <c r="B24" s="211" t="s">
        <v>186</v>
      </c>
      <c r="F24" s="216">
        <v>3679762</v>
      </c>
      <c r="G24" s="216">
        <v>3643467</v>
      </c>
      <c r="H24" s="216">
        <v>3832435</v>
      </c>
      <c r="I24" s="216">
        <v>4023323</v>
      </c>
      <c r="J24" s="216">
        <v>4211141</v>
      </c>
      <c r="K24" s="216">
        <v>4407091</v>
      </c>
    </row>
    <row r="25" spans="1:11" s="212" customFormat="1" ht="9" customHeight="1" x14ac:dyDescent="0.2">
      <c r="A25" s="215"/>
      <c r="B25" s="211"/>
      <c r="F25" s="214"/>
      <c r="G25" s="214"/>
      <c r="H25" s="214"/>
      <c r="I25" s="214"/>
      <c r="J25" s="214"/>
      <c r="K25" s="214"/>
    </row>
    <row r="26" spans="1:11" s="212" customFormat="1" ht="12.75" x14ac:dyDescent="0.2">
      <c r="A26" s="215">
        <v>14</v>
      </c>
      <c r="B26" s="211" t="s">
        <v>187</v>
      </c>
      <c r="F26" s="214"/>
      <c r="G26" s="214"/>
      <c r="H26" s="214"/>
      <c r="I26" s="214"/>
      <c r="J26" s="214"/>
      <c r="K26" s="214"/>
    </row>
    <row r="27" spans="1:11" s="212" customFormat="1" ht="12.75" x14ac:dyDescent="0.2">
      <c r="A27" s="215">
        <v>15</v>
      </c>
      <c r="C27" s="212" t="s">
        <v>188</v>
      </c>
      <c r="F27" s="214">
        <v>395</v>
      </c>
      <c r="G27" s="214">
        <v>559</v>
      </c>
      <c r="H27" s="214">
        <v>559</v>
      </c>
      <c r="I27" s="214">
        <v>559</v>
      </c>
      <c r="J27" s="214">
        <v>559</v>
      </c>
      <c r="K27" s="214">
        <v>559</v>
      </c>
    </row>
    <row r="28" spans="1:11" s="212" customFormat="1" ht="12.75" x14ac:dyDescent="0.2">
      <c r="A28" s="215">
        <v>16</v>
      </c>
      <c r="C28" s="212" t="s">
        <v>189</v>
      </c>
      <c r="F28" s="214">
        <v>196153</v>
      </c>
      <c r="G28" s="214">
        <v>78435</v>
      </c>
      <c r="H28" s="214">
        <v>77385</v>
      </c>
      <c r="I28" s="214">
        <v>80493</v>
      </c>
      <c r="J28" s="214">
        <v>79840</v>
      </c>
      <c r="K28" s="214">
        <v>81337</v>
      </c>
    </row>
    <row r="29" spans="1:11" s="212" customFormat="1" ht="12.75" x14ac:dyDescent="0.2">
      <c r="A29" s="215">
        <v>17</v>
      </c>
      <c r="C29" s="212" t="s">
        <v>190</v>
      </c>
      <c r="F29" s="214">
        <v>5427</v>
      </c>
      <c r="G29" s="214">
        <v>5326</v>
      </c>
      <c r="H29" s="214">
        <v>5204</v>
      </c>
      <c r="I29" s="214">
        <v>5081</v>
      </c>
      <c r="J29" s="214">
        <v>4958</v>
      </c>
      <c r="K29" s="214">
        <v>4835</v>
      </c>
    </row>
    <row r="30" spans="1:11" s="212" customFormat="1" ht="12.75" x14ac:dyDescent="0.2">
      <c r="A30" s="215">
        <v>18</v>
      </c>
      <c r="C30" s="212" t="s">
        <v>191</v>
      </c>
      <c r="F30" s="214">
        <v>592939</v>
      </c>
      <c r="G30" s="214">
        <v>557353</v>
      </c>
      <c r="H30" s="214">
        <v>591602</v>
      </c>
      <c r="I30" s="214">
        <v>614090</v>
      </c>
      <c r="J30" s="214">
        <v>637066</v>
      </c>
      <c r="K30" s="214">
        <v>660918</v>
      </c>
    </row>
    <row r="31" spans="1:11" s="212" customFormat="1" ht="12.75" x14ac:dyDescent="0.2">
      <c r="A31" s="215">
        <v>19</v>
      </c>
      <c r="C31" s="212" t="s">
        <v>192</v>
      </c>
      <c r="F31" s="214">
        <v>19028</v>
      </c>
      <c r="G31" s="214">
        <v>19697</v>
      </c>
      <c r="H31" s="214">
        <v>20374</v>
      </c>
      <c r="I31" s="214">
        <v>21051</v>
      </c>
      <c r="J31" s="214">
        <v>21728</v>
      </c>
      <c r="K31" s="214">
        <v>22405</v>
      </c>
    </row>
    <row r="32" spans="1:11" s="212" customFormat="1" ht="12.75" x14ac:dyDescent="0.2">
      <c r="A32" s="215">
        <v>20</v>
      </c>
      <c r="C32" s="212" t="s">
        <v>193</v>
      </c>
      <c r="F32" s="214">
        <v>385846</v>
      </c>
      <c r="G32" s="214">
        <v>397294</v>
      </c>
      <c r="H32" s="214">
        <v>408748</v>
      </c>
      <c r="I32" s="214">
        <v>420204</v>
      </c>
      <c r="J32" s="214">
        <v>431662</v>
      </c>
      <c r="K32" s="214">
        <v>443120</v>
      </c>
    </row>
    <row r="33" spans="1:17" s="212" customFormat="1" ht="12.75" x14ac:dyDescent="0.2">
      <c r="A33" s="215">
        <v>21</v>
      </c>
      <c r="C33" s="212" t="s">
        <v>194</v>
      </c>
      <c r="F33" s="214">
        <v>2045997</v>
      </c>
      <c r="G33" s="214">
        <v>2130035</v>
      </c>
      <c r="H33" s="214">
        <v>2226924</v>
      </c>
      <c r="I33" s="214">
        <v>2319124</v>
      </c>
      <c r="J33" s="214">
        <v>2410671</v>
      </c>
      <c r="K33" s="214">
        <v>2504099</v>
      </c>
    </row>
    <row r="34" spans="1:17" s="212" customFormat="1" ht="12.75" x14ac:dyDescent="0.2">
      <c r="A34" s="215">
        <v>22</v>
      </c>
      <c r="B34" s="211" t="s">
        <v>195</v>
      </c>
      <c r="F34" s="216">
        <v>3245785</v>
      </c>
      <c r="G34" s="216">
        <v>3188699</v>
      </c>
      <c r="H34" s="216">
        <v>3330796</v>
      </c>
      <c r="I34" s="216">
        <v>3460602</v>
      </c>
      <c r="J34" s="216">
        <v>3586484</v>
      </c>
      <c r="K34" s="216">
        <v>3717273</v>
      </c>
    </row>
    <row r="35" spans="1:17" s="212" customFormat="1" ht="9" customHeight="1" x14ac:dyDescent="0.2">
      <c r="A35" s="215"/>
      <c r="F35" s="214"/>
      <c r="G35" s="214"/>
      <c r="H35" s="214"/>
      <c r="I35" s="214"/>
      <c r="J35" s="214"/>
      <c r="K35" s="214"/>
    </row>
    <row r="36" spans="1:17" s="212" customFormat="1" ht="12.75" x14ac:dyDescent="0.2">
      <c r="A36" s="215">
        <v>23</v>
      </c>
      <c r="B36" s="211" t="s">
        <v>196</v>
      </c>
      <c r="F36" s="214"/>
      <c r="G36" s="214"/>
      <c r="H36" s="214"/>
      <c r="I36" s="214"/>
      <c r="J36" s="214"/>
      <c r="K36" s="214"/>
      <c r="N36" s="211"/>
    </row>
    <row r="37" spans="1:17" s="212" customFormat="1" ht="12.75" x14ac:dyDescent="0.2">
      <c r="A37" s="215">
        <v>24</v>
      </c>
      <c r="C37" s="212" t="s">
        <v>197</v>
      </c>
      <c r="F37" s="214">
        <v>448678</v>
      </c>
      <c r="G37" s="214">
        <v>468662</v>
      </c>
      <c r="H37" s="214">
        <v>512586</v>
      </c>
      <c r="I37" s="214">
        <v>569552</v>
      </c>
      <c r="J37" s="214">
        <v>626782</v>
      </c>
      <c r="K37" s="214">
        <v>686587</v>
      </c>
      <c r="N37" s="213"/>
    </row>
    <row r="38" spans="1:17" s="212" customFormat="1" ht="12.75" x14ac:dyDescent="0.2">
      <c r="A38" s="215">
        <v>25</v>
      </c>
      <c r="C38" s="212" t="s">
        <v>198</v>
      </c>
      <c r="F38" s="214">
        <v>-14701</v>
      </c>
      <c r="G38" s="214">
        <v>-13894</v>
      </c>
      <c r="H38" s="214">
        <v>-10947</v>
      </c>
      <c r="I38" s="214">
        <v>-6831</v>
      </c>
      <c r="J38" s="214">
        <v>-2125</v>
      </c>
      <c r="K38" s="214">
        <v>3231</v>
      </c>
      <c r="N38" s="213"/>
    </row>
    <row r="39" spans="1:17" s="212" customFormat="1" ht="12.75" x14ac:dyDescent="0.2">
      <c r="A39" s="215">
        <v>26</v>
      </c>
      <c r="B39" s="211" t="s">
        <v>199</v>
      </c>
      <c r="F39" s="216">
        <v>433977</v>
      </c>
      <c r="G39" s="216">
        <v>454768</v>
      </c>
      <c r="H39" s="216">
        <v>501639</v>
      </c>
      <c r="I39" s="216">
        <v>562721</v>
      </c>
      <c r="J39" s="216">
        <v>624657</v>
      </c>
      <c r="K39" s="216">
        <v>689818</v>
      </c>
      <c r="N39" s="211"/>
    </row>
    <row r="40" spans="1:17" s="212" customFormat="1" ht="9" customHeight="1" x14ac:dyDescent="0.2">
      <c r="A40" s="215"/>
      <c r="B40" s="211"/>
      <c r="F40" s="214"/>
      <c r="G40" s="214"/>
      <c r="H40" s="214"/>
      <c r="I40" s="214"/>
      <c r="J40" s="214"/>
      <c r="K40" s="214"/>
      <c r="N40" s="211"/>
    </row>
    <row r="41" spans="1:17" s="212" customFormat="1" ht="13.5" thickBot="1" x14ac:dyDescent="0.25">
      <c r="A41" s="215">
        <v>27</v>
      </c>
      <c r="B41" s="211" t="s">
        <v>200</v>
      </c>
      <c r="F41" s="217">
        <v>3679762</v>
      </c>
      <c r="G41" s="217">
        <v>3643467</v>
      </c>
      <c r="H41" s="217">
        <v>3832435</v>
      </c>
      <c r="I41" s="217">
        <v>4023323</v>
      </c>
      <c r="J41" s="217">
        <v>4211141</v>
      </c>
      <c r="K41" s="217">
        <v>4407091</v>
      </c>
    </row>
    <row r="42" spans="1:17" s="212" customFormat="1" ht="3" customHeight="1" thickTop="1" x14ac:dyDescent="0.2">
      <c r="A42" s="215"/>
      <c r="B42" s="184"/>
      <c r="C42" s="188"/>
      <c r="D42" s="188"/>
      <c r="E42" s="188"/>
      <c r="F42" s="186"/>
      <c r="G42" s="218"/>
    </row>
    <row r="43" spans="1:17" s="212" customFormat="1" ht="13.5" x14ac:dyDescent="0.25">
      <c r="A43" s="215"/>
      <c r="B43" s="173"/>
      <c r="C43" s="211"/>
      <c r="D43" s="211"/>
      <c r="E43" s="211"/>
      <c r="F43" s="214"/>
      <c r="G43" s="214"/>
      <c r="H43" s="214"/>
      <c r="I43" s="214"/>
      <c r="J43" s="214"/>
      <c r="K43" s="214"/>
    </row>
    <row r="44" spans="1:17" s="212" customFormat="1" ht="13.5" x14ac:dyDescent="0.25">
      <c r="A44" s="219"/>
    </row>
    <row r="45" spans="1:17" s="212" customFormat="1" ht="13.5" x14ac:dyDescent="0.25">
      <c r="A45" s="219"/>
      <c r="B45" s="184"/>
      <c r="C45" s="211"/>
      <c r="D45" s="211"/>
      <c r="E45" s="211"/>
      <c r="F45" s="186"/>
      <c r="G45" s="186"/>
      <c r="H45" s="186"/>
      <c r="I45" s="186"/>
      <c r="J45" s="186"/>
      <c r="K45" s="186"/>
    </row>
    <row r="46" spans="1:17" s="212" customFormat="1" ht="13.5" x14ac:dyDescent="0.25">
      <c r="A46" s="219"/>
      <c r="F46" s="220"/>
      <c r="G46" s="220"/>
      <c r="H46" s="220"/>
      <c r="I46" s="220"/>
      <c r="J46" s="220"/>
      <c r="K46" s="220"/>
    </row>
    <row r="47" spans="1:17" s="212" customFormat="1" ht="13.5" x14ac:dyDescent="0.25">
      <c r="A47" s="219"/>
    </row>
    <row r="48" spans="1:17" s="212" customFormat="1" x14ac:dyDescent="0.3">
      <c r="A48" s="219"/>
      <c r="N48" s="207"/>
      <c r="O48" s="207"/>
      <c r="P48" s="207"/>
      <c r="Q48" s="207"/>
    </row>
    <row r="49" spans="1:1" x14ac:dyDescent="0.3">
      <c r="A49" s="219"/>
    </row>
    <row r="50" spans="1:1" x14ac:dyDescent="0.3">
      <c r="A50" s="219"/>
    </row>
  </sheetData>
  <pageMargins left="0.7" right="0.7" top="0.75" bottom="0.75" header="0.3" footer="0.3"/>
  <pageSetup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1"/>
  <sheetViews>
    <sheetView showGridLines="0" workbookViewId="0">
      <selection activeCell="M12" sqref="M12"/>
    </sheetView>
  </sheetViews>
  <sheetFormatPr defaultColWidth="8.42578125" defaultRowHeight="16.5" x14ac:dyDescent="0.3"/>
  <cols>
    <col min="1" max="1" width="4.7109375" style="228" customWidth="1"/>
    <col min="2" max="2" width="1.85546875" style="228" customWidth="1"/>
    <col min="3" max="4" width="8.42578125" style="228"/>
    <col min="5" max="5" width="22.7109375" style="228" customWidth="1"/>
    <col min="6" max="12" width="8.7109375" style="228" customWidth="1"/>
    <col min="13" max="16384" width="8.42578125" style="228"/>
  </cols>
  <sheetData>
    <row r="1" spans="1:13" s="223" customFormat="1" ht="15.75" x14ac:dyDescent="0.25">
      <c r="A1" s="154" t="s">
        <v>201</v>
      </c>
      <c r="B1" s="221"/>
      <c r="C1" s="222"/>
      <c r="D1" s="222"/>
      <c r="E1" s="222"/>
      <c r="F1" s="222"/>
      <c r="G1" s="222"/>
      <c r="H1" s="222"/>
      <c r="I1" s="222"/>
      <c r="K1" s="224"/>
    </row>
    <row r="2" spans="1:13" s="226" customFormat="1" ht="15.75" x14ac:dyDescent="0.25">
      <c r="A2" s="159" t="s">
        <v>202</v>
      </c>
      <c r="B2" s="225"/>
      <c r="C2" s="222"/>
      <c r="D2" s="222"/>
      <c r="E2" s="222"/>
      <c r="F2" s="222"/>
      <c r="G2" s="222"/>
      <c r="H2" s="222"/>
      <c r="I2" s="222"/>
      <c r="J2" s="222"/>
      <c r="K2" s="224"/>
    </row>
    <row r="3" spans="1:13" s="226" customFormat="1" ht="14.25" x14ac:dyDescent="0.2">
      <c r="A3" s="227"/>
      <c r="B3" s="225"/>
      <c r="C3" s="222"/>
      <c r="D3" s="222"/>
      <c r="E3" s="222"/>
      <c r="F3" s="222"/>
      <c r="G3" s="222"/>
      <c r="H3" s="222"/>
      <c r="I3" s="222"/>
      <c r="J3" s="222"/>
      <c r="K3" s="224"/>
    </row>
    <row r="4" spans="1:13" s="226" customFormat="1" ht="14.25" x14ac:dyDescent="0.2">
      <c r="A4" s="227"/>
      <c r="B4" s="225"/>
      <c r="C4" s="222"/>
      <c r="D4" s="222"/>
      <c r="E4" s="222"/>
      <c r="F4" s="222"/>
      <c r="G4" s="222"/>
      <c r="H4" s="222"/>
      <c r="I4" s="222"/>
      <c r="J4" s="222"/>
      <c r="K4" s="224"/>
    </row>
    <row r="5" spans="1:13" s="226" customFormat="1" ht="14.25" x14ac:dyDescent="0.2">
      <c r="A5" s="227"/>
      <c r="B5" s="225"/>
      <c r="C5" s="222"/>
      <c r="D5" s="222"/>
      <c r="E5" s="222"/>
      <c r="F5" s="222"/>
      <c r="G5" s="222"/>
      <c r="H5" s="222"/>
      <c r="I5" s="222"/>
      <c r="J5" s="222"/>
      <c r="K5" s="224"/>
    </row>
    <row r="6" spans="1:13" s="161" customFormat="1" ht="18.600000000000001" customHeight="1" x14ac:dyDescent="0.25">
      <c r="B6" s="162" t="s">
        <v>203</v>
      </c>
      <c r="C6" s="163"/>
      <c r="D6" s="163"/>
      <c r="E6" s="163"/>
      <c r="F6" s="163"/>
      <c r="G6" s="163"/>
      <c r="H6" s="163"/>
      <c r="I6" s="163"/>
      <c r="J6" s="163"/>
      <c r="K6" s="163"/>
    </row>
    <row r="7" spans="1:13" ht="9" customHeight="1" x14ac:dyDescent="0.3">
      <c r="B7" s="229"/>
      <c r="C7" s="167"/>
      <c r="D7" s="167"/>
      <c r="E7" s="167"/>
      <c r="F7" s="167"/>
      <c r="G7" s="167"/>
      <c r="H7" s="167"/>
      <c r="I7" s="167"/>
      <c r="J7" s="167"/>
      <c r="K7" s="167"/>
      <c r="L7" s="184"/>
      <c r="M7" s="184"/>
    </row>
    <row r="8" spans="1:13" ht="12" customHeight="1" x14ac:dyDescent="0.3">
      <c r="B8" s="230"/>
      <c r="C8" s="171"/>
      <c r="D8" s="171"/>
      <c r="E8" s="171"/>
      <c r="F8" s="171"/>
      <c r="G8" s="171"/>
      <c r="H8" s="171"/>
      <c r="I8" s="171"/>
      <c r="J8" s="171"/>
      <c r="K8" s="171"/>
      <c r="L8" s="184"/>
      <c r="M8" s="184"/>
    </row>
    <row r="9" spans="1:13" s="168" customFormat="1" ht="13.5" x14ac:dyDescent="0.25">
      <c r="A9" s="164" t="s">
        <v>0</v>
      </c>
      <c r="B9" s="172" t="s">
        <v>133</v>
      </c>
      <c r="D9" s="171"/>
      <c r="E9" s="171"/>
      <c r="F9" s="171"/>
      <c r="G9" s="171"/>
      <c r="H9" s="171"/>
      <c r="I9" s="171"/>
      <c r="J9" s="171"/>
      <c r="K9" s="171"/>
    </row>
    <row r="10" spans="1:13" s="168" customFormat="1" ht="13.5" x14ac:dyDescent="0.25">
      <c r="A10" s="164" t="s">
        <v>1</v>
      </c>
      <c r="B10" s="173" t="s">
        <v>134</v>
      </c>
      <c r="F10" s="167" t="s">
        <v>135</v>
      </c>
      <c r="G10" s="167"/>
      <c r="H10" s="174"/>
      <c r="I10" s="174"/>
      <c r="J10" s="174"/>
      <c r="K10" s="174"/>
    </row>
    <row r="11" spans="1:13" s="168" customFormat="1" ht="13.5" x14ac:dyDescent="0.25">
      <c r="A11" s="175">
        <v>1</v>
      </c>
      <c r="B11" s="176"/>
      <c r="C11" s="177"/>
      <c r="D11" s="177"/>
      <c r="E11" s="177"/>
      <c r="F11" s="178" t="s">
        <v>175</v>
      </c>
      <c r="G11" s="178" t="s">
        <v>136</v>
      </c>
      <c r="H11" s="179">
        <v>2023</v>
      </c>
      <c r="I11" s="179">
        <v>2024</v>
      </c>
      <c r="J11" s="179">
        <v>2025</v>
      </c>
      <c r="K11" s="179">
        <v>2026</v>
      </c>
    </row>
    <row r="12" spans="1:13" s="168" customFormat="1" ht="9" customHeight="1" x14ac:dyDescent="0.25">
      <c r="A12" s="175"/>
      <c r="B12" s="176"/>
      <c r="C12" s="177"/>
      <c r="D12" s="177"/>
      <c r="E12" s="177"/>
      <c r="F12" s="180"/>
      <c r="G12" s="180"/>
      <c r="H12" s="181"/>
      <c r="I12" s="181"/>
      <c r="J12" s="181"/>
      <c r="K12" s="181"/>
    </row>
    <row r="13" spans="1:13" s="168" customFormat="1" ht="13.5" x14ac:dyDescent="0.25">
      <c r="A13" s="175">
        <v>2</v>
      </c>
      <c r="B13" s="182" t="s">
        <v>137</v>
      </c>
      <c r="F13" s="183" t="s">
        <v>138</v>
      </c>
      <c r="G13" s="183" t="s">
        <v>139</v>
      </c>
      <c r="H13" s="183" t="s">
        <v>140</v>
      </c>
      <c r="I13" s="183" t="s">
        <v>141</v>
      </c>
      <c r="J13" s="183" t="s">
        <v>142</v>
      </c>
      <c r="K13" s="183" t="s">
        <v>143</v>
      </c>
    </row>
    <row r="14" spans="1:13" s="184" customFormat="1" ht="14.25" customHeight="1" x14ac:dyDescent="0.25">
      <c r="A14" s="231">
        <v>3</v>
      </c>
      <c r="B14" s="232" t="s">
        <v>199</v>
      </c>
      <c r="C14" s="182"/>
      <c r="F14" s="233"/>
      <c r="G14" s="233"/>
      <c r="H14" s="233"/>
      <c r="I14" s="234"/>
      <c r="J14" s="234"/>
      <c r="K14" s="234"/>
    </row>
    <row r="15" spans="1:13" s="184" customFormat="1" ht="14.25" customHeight="1" x14ac:dyDescent="0.25">
      <c r="A15" s="231">
        <v>4</v>
      </c>
      <c r="B15" s="168"/>
      <c r="C15" s="235" t="s">
        <v>197</v>
      </c>
      <c r="D15" s="168"/>
      <c r="F15" s="234"/>
      <c r="G15" s="234"/>
      <c r="H15" s="234"/>
      <c r="I15" s="234"/>
      <c r="J15" s="234"/>
      <c r="K15" s="234"/>
    </row>
    <row r="16" spans="1:13" s="184" customFormat="1" ht="14.25" customHeight="1" x14ac:dyDescent="0.25">
      <c r="A16" s="231">
        <v>5</v>
      </c>
      <c r="B16" s="168"/>
      <c r="C16" s="185" t="s">
        <v>204</v>
      </c>
      <c r="F16" s="234">
        <v>440522</v>
      </c>
      <c r="G16" s="234">
        <v>448678</v>
      </c>
      <c r="H16" s="234">
        <v>468662</v>
      </c>
      <c r="I16" s="234">
        <v>512586</v>
      </c>
      <c r="J16" s="234">
        <v>569552</v>
      </c>
      <c r="K16" s="234">
        <v>626782</v>
      </c>
    </row>
    <row r="17" spans="1:19" s="184" customFormat="1" ht="14.25" customHeight="1" x14ac:dyDescent="0.25">
      <c r="A17" s="231">
        <v>6</v>
      </c>
      <c r="B17" s="168"/>
      <c r="C17" s="185" t="s">
        <v>205</v>
      </c>
      <c r="F17" s="236">
        <v>290782</v>
      </c>
      <c r="G17" s="236">
        <v>67314</v>
      </c>
      <c r="H17" s="236">
        <v>4623</v>
      </c>
      <c r="I17" s="236">
        <v>10285</v>
      </c>
      <c r="J17" s="236">
        <v>4209</v>
      </c>
      <c r="K17" s="236">
        <v>6009</v>
      </c>
    </row>
    <row r="18" spans="1:19" s="184" customFormat="1" ht="14.25" customHeight="1" x14ac:dyDescent="0.25">
      <c r="A18" s="231">
        <v>7</v>
      </c>
      <c r="B18" s="168"/>
      <c r="C18" s="185" t="s">
        <v>206</v>
      </c>
      <c r="F18" s="236">
        <v>-127201</v>
      </c>
      <c r="G18" s="236">
        <v>-47330</v>
      </c>
      <c r="H18" s="236">
        <v>0</v>
      </c>
      <c r="I18" s="236">
        <v>0</v>
      </c>
      <c r="J18" s="236">
        <v>0</v>
      </c>
      <c r="K18" s="236">
        <v>0</v>
      </c>
    </row>
    <row r="19" spans="1:19" s="184" customFormat="1" ht="14.25" customHeight="1" x14ac:dyDescent="0.25">
      <c r="A19" s="231">
        <v>8</v>
      </c>
      <c r="B19" s="168"/>
      <c r="C19" s="185" t="s">
        <v>207</v>
      </c>
      <c r="F19" s="236">
        <v>-155425</v>
      </c>
      <c r="G19" s="236">
        <v>0</v>
      </c>
      <c r="H19" s="236">
        <v>0</v>
      </c>
      <c r="I19" s="236">
        <v>0</v>
      </c>
      <c r="J19" s="236">
        <v>0</v>
      </c>
      <c r="K19" s="236">
        <v>0</v>
      </c>
    </row>
    <row r="20" spans="1:19" s="184" customFormat="1" ht="14.25" customHeight="1" x14ac:dyDescent="0.25">
      <c r="A20" s="231">
        <v>9</v>
      </c>
      <c r="B20" s="168"/>
      <c r="C20" s="237" t="s">
        <v>208</v>
      </c>
      <c r="F20" s="236">
        <v>0</v>
      </c>
      <c r="G20" s="236">
        <v>0</v>
      </c>
      <c r="H20" s="236">
        <v>39301</v>
      </c>
      <c r="I20" s="236">
        <v>46681</v>
      </c>
      <c r="J20" s="236">
        <v>53021</v>
      </c>
      <c r="K20" s="236">
        <v>53796</v>
      </c>
    </row>
    <row r="21" spans="1:19" s="184" customFormat="1" ht="14.25" customHeight="1" x14ac:dyDescent="0.25">
      <c r="A21" s="231">
        <v>10</v>
      </c>
      <c r="B21" s="168"/>
      <c r="C21" s="235" t="s">
        <v>209</v>
      </c>
      <c r="D21" s="232"/>
      <c r="E21" s="182"/>
      <c r="F21" s="238">
        <v>448678</v>
      </c>
      <c r="G21" s="238">
        <v>468662</v>
      </c>
      <c r="H21" s="238">
        <v>512586</v>
      </c>
      <c r="I21" s="238">
        <v>569552</v>
      </c>
      <c r="J21" s="238">
        <v>626782</v>
      </c>
      <c r="K21" s="238">
        <v>686587</v>
      </c>
      <c r="M21" s="239"/>
      <c r="N21" s="239"/>
      <c r="O21" s="239"/>
      <c r="P21" s="239"/>
      <c r="Q21" s="239"/>
      <c r="R21" s="239"/>
      <c r="S21" s="239">
        <f t="shared" ref="S21" si="0">L21+L27</f>
        <v>0</v>
      </c>
    </row>
    <row r="22" spans="1:19" s="184" customFormat="1" ht="9" customHeight="1" x14ac:dyDescent="0.25">
      <c r="A22" s="231"/>
      <c r="B22" s="168"/>
      <c r="C22" s="235"/>
      <c r="D22" s="168"/>
      <c r="F22" s="240"/>
      <c r="G22" s="240"/>
      <c r="H22" s="240"/>
      <c r="I22" s="240"/>
      <c r="J22" s="240"/>
      <c r="K22" s="240"/>
    </row>
    <row r="23" spans="1:19" s="184" customFormat="1" ht="14.25" customHeight="1" x14ac:dyDescent="0.25">
      <c r="A23" s="231">
        <v>11</v>
      </c>
      <c r="B23" s="168"/>
      <c r="C23" s="235" t="s">
        <v>210</v>
      </c>
      <c r="D23" s="168"/>
      <c r="F23" s="234"/>
      <c r="G23" s="234"/>
      <c r="H23" s="234"/>
      <c r="I23" s="234"/>
      <c r="J23" s="234"/>
      <c r="K23" s="234"/>
    </row>
    <row r="24" spans="1:19" s="184" customFormat="1" ht="14.25" customHeight="1" x14ac:dyDescent="0.25">
      <c r="A24" s="231">
        <v>12</v>
      </c>
      <c r="B24" s="168"/>
      <c r="C24" s="241" t="s">
        <v>204</v>
      </c>
      <c r="F24" s="234">
        <v>-34296</v>
      </c>
      <c r="G24" s="234">
        <v>-14701</v>
      </c>
      <c r="H24" s="234">
        <v>-13894</v>
      </c>
      <c r="I24" s="234">
        <v>-10947</v>
      </c>
      <c r="J24" s="234">
        <v>-6831</v>
      </c>
      <c r="K24" s="234">
        <v>-2125</v>
      </c>
    </row>
    <row r="25" spans="1:19" s="184" customFormat="1" ht="14.25" customHeight="1" x14ac:dyDescent="0.25">
      <c r="A25" s="231">
        <v>13</v>
      </c>
      <c r="B25" s="168"/>
      <c r="C25" s="213" t="s">
        <v>211</v>
      </c>
      <c r="F25" s="234">
        <v>53984</v>
      </c>
      <c r="G25" s="234">
        <v>807</v>
      </c>
      <c r="H25" s="234">
        <v>2947</v>
      </c>
      <c r="I25" s="234">
        <v>4116</v>
      </c>
      <c r="J25" s="234">
        <v>4706</v>
      </c>
      <c r="K25" s="234">
        <v>5356</v>
      </c>
    </row>
    <row r="26" spans="1:19" s="184" customFormat="1" ht="14.25" customHeight="1" x14ac:dyDescent="0.25">
      <c r="A26" s="231">
        <v>14</v>
      </c>
      <c r="B26" s="168"/>
      <c r="C26" s="213" t="s">
        <v>212</v>
      </c>
      <c r="F26" s="234">
        <v>-34389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</row>
    <row r="27" spans="1:19" s="184" customFormat="1" ht="14.25" customHeight="1" x14ac:dyDescent="0.25">
      <c r="A27" s="231">
        <v>15</v>
      </c>
      <c r="B27" s="168"/>
      <c r="C27" s="235" t="s">
        <v>210</v>
      </c>
      <c r="D27" s="168"/>
      <c r="F27" s="242">
        <v>-14701</v>
      </c>
      <c r="G27" s="242">
        <v>-13894</v>
      </c>
      <c r="H27" s="242">
        <v>-10947</v>
      </c>
      <c r="I27" s="242">
        <v>-6831</v>
      </c>
      <c r="J27" s="242">
        <v>-2125</v>
      </c>
      <c r="K27" s="242">
        <v>3231</v>
      </c>
    </row>
    <row r="28" spans="1:19" s="184" customFormat="1" ht="14.25" customHeight="1" thickBot="1" x14ac:dyDescent="0.3">
      <c r="A28" s="231">
        <v>16</v>
      </c>
      <c r="B28" s="235" t="s">
        <v>213</v>
      </c>
      <c r="C28" s="235"/>
      <c r="D28" s="168"/>
      <c r="F28" s="243">
        <v>433977</v>
      </c>
      <c r="G28" s="243">
        <v>454768</v>
      </c>
      <c r="H28" s="243">
        <v>501639</v>
      </c>
      <c r="I28" s="243">
        <v>562721</v>
      </c>
      <c r="J28" s="243">
        <v>624657</v>
      </c>
      <c r="K28" s="243">
        <v>689818</v>
      </c>
      <c r="L28" s="239"/>
      <c r="M28" s="239"/>
      <c r="N28" s="239"/>
      <c r="O28" s="239"/>
      <c r="P28" s="239"/>
      <c r="Q28" s="239"/>
    </row>
    <row r="29" spans="1:19" s="184" customFormat="1" ht="9" customHeight="1" thickTop="1" x14ac:dyDescent="0.25">
      <c r="A29" s="231"/>
      <c r="B29" s="168"/>
      <c r="C29" s="235"/>
      <c r="D29" s="168"/>
      <c r="F29" s="240"/>
      <c r="G29" s="240"/>
      <c r="H29" s="240"/>
      <c r="I29" s="240"/>
      <c r="J29" s="240"/>
      <c r="K29" s="240"/>
    </row>
    <row r="30" spans="1:19" s="184" customFormat="1" ht="14.25" customHeight="1" x14ac:dyDescent="0.25">
      <c r="A30" s="231">
        <v>17</v>
      </c>
      <c r="B30" s="191" t="s">
        <v>214</v>
      </c>
      <c r="C30" s="235"/>
      <c r="D30" s="168"/>
      <c r="F30" s="240"/>
      <c r="G30" s="240"/>
      <c r="H30" s="240"/>
      <c r="I30" s="240"/>
      <c r="J30" s="240"/>
      <c r="K30" s="240"/>
    </row>
    <row r="31" spans="1:19" s="184" customFormat="1" ht="14.25" customHeight="1" x14ac:dyDescent="0.25">
      <c r="A31" s="231">
        <v>18</v>
      </c>
      <c r="B31" s="168"/>
      <c r="C31" s="244" t="s">
        <v>213</v>
      </c>
      <c r="D31" s="168"/>
      <c r="F31" s="234">
        <v>433835</v>
      </c>
      <c r="G31" s="234">
        <v>454768</v>
      </c>
      <c r="H31" s="234">
        <v>501639</v>
      </c>
      <c r="I31" s="234">
        <v>562721</v>
      </c>
      <c r="J31" s="234">
        <v>624657</v>
      </c>
      <c r="K31" s="234">
        <v>689818</v>
      </c>
    </row>
    <row r="32" spans="1:19" s="184" customFormat="1" ht="14.25" customHeight="1" x14ac:dyDescent="0.25">
      <c r="A32" s="231">
        <v>19</v>
      </c>
      <c r="B32" s="168"/>
      <c r="C32" s="244" t="s">
        <v>215</v>
      </c>
      <c r="D32" s="168"/>
      <c r="F32" s="234">
        <v>32042</v>
      </c>
      <c r="G32" s="234">
        <v>43012</v>
      </c>
      <c r="H32" s="234">
        <v>51126</v>
      </c>
      <c r="I32" s="234">
        <v>52937</v>
      </c>
      <c r="J32" s="234">
        <v>42138</v>
      </c>
      <c r="K32" s="234">
        <v>32478</v>
      </c>
    </row>
    <row r="33" spans="1:11" s="184" customFormat="1" ht="14.25" customHeight="1" x14ac:dyDescent="0.25">
      <c r="A33" s="231">
        <v>20</v>
      </c>
      <c r="B33" s="168"/>
      <c r="C33" s="244" t="s">
        <v>216</v>
      </c>
      <c r="D33" s="168"/>
      <c r="F33" s="242">
        <v>401793</v>
      </c>
      <c r="G33" s="242">
        <v>411756</v>
      </c>
      <c r="H33" s="242">
        <v>450513</v>
      </c>
      <c r="I33" s="242">
        <v>509784</v>
      </c>
      <c r="J33" s="242">
        <v>582519</v>
      </c>
      <c r="K33" s="242">
        <v>657340</v>
      </c>
    </row>
    <row r="34" spans="1:11" s="184" customFormat="1" ht="9" customHeight="1" x14ac:dyDescent="0.25">
      <c r="A34" s="231"/>
      <c r="B34" s="168"/>
      <c r="C34" s="245"/>
      <c r="D34" s="168"/>
      <c r="F34" s="234"/>
      <c r="G34" s="234"/>
      <c r="H34" s="234"/>
      <c r="I34" s="234"/>
      <c r="J34" s="234"/>
      <c r="K34" s="234"/>
    </row>
    <row r="35" spans="1:11" s="184" customFormat="1" ht="14.25" customHeight="1" x14ac:dyDescent="0.25">
      <c r="A35" s="231">
        <v>21</v>
      </c>
      <c r="B35" s="168"/>
      <c r="C35" s="244" t="s">
        <v>217</v>
      </c>
      <c r="D35" s="168"/>
      <c r="F35" s="242">
        <v>401793</v>
      </c>
      <c r="G35" s="242">
        <v>411871</v>
      </c>
      <c r="H35" s="242">
        <v>444048</v>
      </c>
      <c r="I35" s="242">
        <v>466694</v>
      </c>
      <c r="J35" s="242">
        <v>488935</v>
      </c>
      <c r="K35" s="242">
        <v>513525</v>
      </c>
    </row>
    <row r="36" spans="1:11" s="184" customFormat="1" ht="14.25" customHeight="1" x14ac:dyDescent="0.25">
      <c r="A36" s="231">
        <v>22</v>
      </c>
      <c r="B36" s="168"/>
      <c r="C36" s="246" t="s">
        <v>218</v>
      </c>
      <c r="D36" s="168"/>
      <c r="F36" s="247">
        <v>1</v>
      </c>
      <c r="G36" s="248">
        <v>1</v>
      </c>
      <c r="H36" s="248">
        <v>1.0149999999999999</v>
      </c>
      <c r="I36" s="248">
        <v>1.0920000000000001</v>
      </c>
      <c r="J36" s="248">
        <v>1.1910000000000001</v>
      </c>
      <c r="K36" s="248">
        <v>1.28</v>
      </c>
    </row>
    <row r="37" spans="1:11" s="184" customFormat="1" ht="3" customHeight="1" x14ac:dyDescent="0.25">
      <c r="A37" s="231"/>
      <c r="B37" s="168"/>
      <c r="C37" s="245"/>
      <c r="D37" s="168"/>
      <c r="F37" s="234"/>
      <c r="G37" s="249"/>
      <c r="H37" s="249"/>
      <c r="I37" s="249"/>
      <c r="J37" s="249"/>
      <c r="K37" s="249"/>
    </row>
    <row r="38" spans="1:11" s="184" customFormat="1" ht="13.5" x14ac:dyDescent="0.25">
      <c r="A38" s="250"/>
      <c r="B38" s="168"/>
      <c r="C38" s="173"/>
      <c r="D38" s="168"/>
      <c r="F38" s="251"/>
      <c r="G38" s="252"/>
      <c r="H38" s="252"/>
      <c r="I38" s="252"/>
      <c r="J38" s="252"/>
      <c r="K38" s="252"/>
    </row>
    <row r="39" spans="1:11" s="184" customFormat="1" ht="12.75" x14ac:dyDescent="0.2"/>
    <row r="40" spans="1:11" s="184" customFormat="1" ht="12.75" x14ac:dyDescent="0.2"/>
    <row r="41" spans="1:11" s="184" customFormat="1" ht="12.75" x14ac:dyDescent="0.2"/>
  </sheetData>
  <pageMargins left="0.7" right="0.7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8"/>
  <sheetViews>
    <sheetView showGridLines="0" workbookViewId="0">
      <selection activeCell="M12" sqref="M12"/>
    </sheetView>
  </sheetViews>
  <sheetFormatPr defaultColWidth="8.85546875" defaultRowHeight="12.75" x14ac:dyDescent="0.2"/>
  <cols>
    <col min="1" max="1" width="3.85546875" style="315" customWidth="1"/>
    <col min="2" max="2" width="31.85546875" style="213" customWidth="1"/>
    <col min="3" max="4" width="13" style="213" customWidth="1"/>
    <col min="5" max="5" width="13" style="316" customWidth="1"/>
    <col min="6" max="6" width="5" style="38" customWidth="1"/>
    <col min="7" max="7" width="11.85546875" style="314" customWidth="1"/>
    <col min="8" max="8" width="3.7109375" style="213" customWidth="1"/>
    <col min="9" max="16384" width="8.85546875" style="213"/>
  </cols>
  <sheetData>
    <row r="1" spans="1:11" s="157" customFormat="1" ht="15.75" x14ac:dyDescent="0.25">
      <c r="A1" s="154" t="s">
        <v>219</v>
      </c>
      <c r="B1" s="156"/>
      <c r="C1" s="156"/>
      <c r="D1" s="156"/>
      <c r="E1" s="156"/>
      <c r="F1" s="156"/>
      <c r="G1" s="253"/>
      <c r="H1" s="156"/>
    </row>
    <row r="2" spans="1:11" s="161" customFormat="1" ht="15.75" x14ac:dyDescent="0.25">
      <c r="A2" s="159" t="s">
        <v>220</v>
      </c>
      <c r="B2" s="156"/>
      <c r="C2" s="156"/>
      <c r="D2" s="156"/>
      <c r="E2" s="156"/>
      <c r="F2" s="156"/>
      <c r="G2" s="253"/>
      <c r="H2" s="156"/>
    </row>
    <row r="6" spans="1:11" ht="11.25" customHeight="1" x14ac:dyDescent="0.25">
      <c r="A6" s="254" t="s">
        <v>0</v>
      </c>
      <c r="B6" s="172"/>
      <c r="C6" s="255">
        <v>2021</v>
      </c>
      <c r="D6" s="255">
        <v>2022</v>
      </c>
      <c r="E6" s="256"/>
      <c r="F6" s="257"/>
      <c r="G6" s="258" t="s">
        <v>221</v>
      </c>
      <c r="H6" s="212"/>
    </row>
    <row r="7" spans="1:11" ht="11.25" customHeight="1" x14ac:dyDescent="0.25">
      <c r="A7" s="254" t="s">
        <v>1</v>
      </c>
      <c r="B7" s="164"/>
      <c r="C7" s="259" t="s">
        <v>222</v>
      </c>
      <c r="D7" s="259" t="s">
        <v>223</v>
      </c>
      <c r="E7" s="260" t="s">
        <v>224</v>
      </c>
      <c r="F7" s="261" t="s">
        <v>225</v>
      </c>
      <c r="G7" s="262" t="s">
        <v>226</v>
      </c>
      <c r="H7" s="263"/>
    </row>
    <row r="8" spans="1:11" ht="12" customHeight="1" x14ac:dyDescent="0.25">
      <c r="A8" s="254">
        <v>1</v>
      </c>
      <c r="B8" s="264" t="s">
        <v>227</v>
      </c>
      <c r="C8" s="265" t="s">
        <v>228</v>
      </c>
      <c r="D8" s="265" t="s">
        <v>228</v>
      </c>
      <c r="E8" s="265" t="s">
        <v>228</v>
      </c>
      <c r="F8" s="266"/>
      <c r="G8" s="267" t="s">
        <v>229</v>
      </c>
      <c r="H8" s="263"/>
    </row>
    <row r="9" spans="1:11" ht="12" customHeight="1" x14ac:dyDescent="0.25">
      <c r="A9" s="268">
        <v>2</v>
      </c>
      <c r="B9" s="172"/>
      <c r="C9" s="269"/>
      <c r="D9" s="269"/>
      <c r="E9" s="270"/>
      <c r="F9" s="271"/>
      <c r="G9" s="272"/>
    </row>
    <row r="10" spans="1:11" ht="12" customHeight="1" x14ac:dyDescent="0.2">
      <c r="A10" s="268">
        <v>3</v>
      </c>
      <c r="B10" s="273" t="s">
        <v>144</v>
      </c>
      <c r="C10" s="274">
        <v>1079495</v>
      </c>
      <c r="D10" s="274">
        <v>1091979</v>
      </c>
      <c r="E10" s="274">
        <v>12484</v>
      </c>
      <c r="F10" s="271"/>
      <c r="G10" s="275">
        <v>1.1564666811796256</v>
      </c>
      <c r="H10" s="276"/>
      <c r="I10" s="192"/>
      <c r="J10" s="192"/>
      <c r="K10" s="277"/>
    </row>
    <row r="11" spans="1:11" ht="12" customHeight="1" x14ac:dyDescent="0.2">
      <c r="A11" s="268">
        <v>4</v>
      </c>
      <c r="B11" s="278" t="s">
        <v>145</v>
      </c>
      <c r="C11" s="274">
        <v>67146</v>
      </c>
      <c r="D11" s="274">
        <v>66714</v>
      </c>
      <c r="E11" s="274">
        <v>-432</v>
      </c>
      <c r="F11" s="271"/>
      <c r="G11" s="275">
        <v>-0.64337413993387549</v>
      </c>
      <c r="H11" s="276"/>
      <c r="I11" s="192"/>
      <c r="J11" s="192"/>
      <c r="K11" s="277"/>
    </row>
    <row r="12" spans="1:11" ht="12" customHeight="1" x14ac:dyDescent="0.2">
      <c r="A12" s="268">
        <v>5</v>
      </c>
      <c r="B12" s="273" t="s">
        <v>146</v>
      </c>
      <c r="C12" s="274">
        <v>-13615</v>
      </c>
      <c r="D12" s="274">
        <v>-13761</v>
      </c>
      <c r="E12" s="274">
        <v>-146</v>
      </c>
      <c r="F12" s="271"/>
      <c r="G12" s="275">
        <v>1.0723466764597871</v>
      </c>
      <c r="H12" s="276"/>
      <c r="I12" s="192"/>
      <c r="J12" s="192"/>
      <c r="K12" s="277"/>
    </row>
    <row r="13" spans="1:11" ht="12" customHeight="1" x14ac:dyDescent="0.2">
      <c r="A13" s="268">
        <v>6</v>
      </c>
      <c r="B13" s="279" t="s">
        <v>147</v>
      </c>
      <c r="C13" s="280">
        <v>1133026</v>
      </c>
      <c r="D13" s="280">
        <v>1144932</v>
      </c>
      <c r="E13" s="280">
        <v>11906</v>
      </c>
      <c r="F13" s="281">
        <v>1</v>
      </c>
      <c r="G13" s="282">
        <v>1.0508143678962354</v>
      </c>
      <c r="H13" s="276"/>
      <c r="I13" s="192"/>
      <c r="J13" s="192"/>
      <c r="K13" s="277"/>
    </row>
    <row r="14" spans="1:11" ht="6.75" customHeight="1" x14ac:dyDescent="0.2">
      <c r="A14" s="268"/>
      <c r="B14" s="283"/>
      <c r="C14" s="274"/>
      <c r="D14" s="274"/>
      <c r="E14" s="274"/>
      <c r="F14" s="271"/>
      <c r="G14" s="275"/>
      <c r="H14" s="284"/>
      <c r="I14" s="192"/>
      <c r="J14" s="192"/>
      <c r="K14" s="277"/>
    </row>
    <row r="15" spans="1:11" ht="12" customHeight="1" x14ac:dyDescent="0.2">
      <c r="A15" s="268">
        <v>7</v>
      </c>
      <c r="B15" s="285" t="s">
        <v>148</v>
      </c>
      <c r="C15" s="274"/>
      <c r="D15" s="274"/>
      <c r="E15" s="274"/>
      <c r="F15" s="271"/>
      <c r="G15" s="275"/>
      <c r="H15" s="284"/>
      <c r="I15" s="192"/>
      <c r="J15" s="192"/>
      <c r="K15" s="277"/>
    </row>
    <row r="16" spans="1:11" ht="12" customHeight="1" x14ac:dyDescent="0.2">
      <c r="A16" s="268">
        <v>8</v>
      </c>
      <c r="B16" s="273" t="s">
        <v>144</v>
      </c>
      <c r="C16" s="274">
        <v>1067604</v>
      </c>
      <c r="D16" s="274">
        <v>1066886</v>
      </c>
      <c r="E16" s="274">
        <v>-718</v>
      </c>
      <c r="F16" s="271"/>
      <c r="G16" s="275">
        <v>-6.7253401073806396E-2</v>
      </c>
      <c r="H16" s="276"/>
      <c r="I16" s="192"/>
      <c r="J16" s="192"/>
      <c r="K16" s="277"/>
    </row>
    <row r="17" spans="1:16" ht="12" customHeight="1" x14ac:dyDescent="0.2">
      <c r="A17" s="268">
        <v>9</v>
      </c>
      <c r="B17" s="278" t="s">
        <v>145</v>
      </c>
      <c r="C17" s="274">
        <v>66781</v>
      </c>
      <c r="D17" s="274">
        <v>67343</v>
      </c>
      <c r="E17" s="274">
        <v>562</v>
      </c>
      <c r="F17" s="271"/>
      <c r="G17" s="275">
        <v>0.84155673020769384</v>
      </c>
      <c r="H17" s="276"/>
      <c r="I17" s="192"/>
      <c r="J17" s="192"/>
      <c r="K17" s="277"/>
    </row>
    <row r="18" spans="1:16" ht="12" customHeight="1" x14ac:dyDescent="0.2">
      <c r="A18" s="268">
        <v>10</v>
      </c>
      <c r="B18" s="273" t="s">
        <v>146</v>
      </c>
      <c r="C18" s="274">
        <v>-13615</v>
      </c>
      <c r="D18" s="274">
        <v>-13761</v>
      </c>
      <c r="E18" s="274">
        <v>-146</v>
      </c>
      <c r="F18" s="271"/>
      <c r="G18" s="275">
        <v>1.0723466764597871</v>
      </c>
      <c r="H18" s="276"/>
      <c r="I18" s="192"/>
      <c r="J18" s="192"/>
      <c r="K18" s="277"/>
    </row>
    <row r="19" spans="1:16" ht="12" customHeight="1" x14ac:dyDescent="0.2">
      <c r="A19" s="268">
        <v>11</v>
      </c>
      <c r="B19" s="279" t="s">
        <v>149</v>
      </c>
      <c r="C19" s="280">
        <v>1120770</v>
      </c>
      <c r="D19" s="280">
        <v>1120468</v>
      </c>
      <c r="E19" s="280">
        <v>-302</v>
      </c>
      <c r="F19" s="281"/>
      <c r="G19" s="282">
        <v>-2.6945760503939258E-2</v>
      </c>
      <c r="H19" s="276"/>
      <c r="I19" s="192"/>
      <c r="J19" s="192"/>
      <c r="K19" s="277"/>
    </row>
    <row r="20" spans="1:16" ht="12" customHeight="1" x14ac:dyDescent="0.2">
      <c r="A20" s="268">
        <v>12</v>
      </c>
      <c r="B20" s="273" t="s">
        <v>150</v>
      </c>
      <c r="C20" s="286">
        <v>28208</v>
      </c>
      <c r="D20" s="286">
        <v>25792</v>
      </c>
      <c r="E20" s="274">
        <v>-2416</v>
      </c>
      <c r="F20" s="271"/>
      <c r="G20" s="275">
        <v>-8.5649461145774257</v>
      </c>
      <c r="H20" s="276"/>
      <c r="I20" s="192"/>
      <c r="J20" s="192"/>
      <c r="K20" s="277"/>
    </row>
    <row r="21" spans="1:16" ht="12" customHeight="1" x14ac:dyDescent="0.2">
      <c r="A21" s="268">
        <v>13</v>
      </c>
      <c r="B21" s="279" t="s">
        <v>151</v>
      </c>
      <c r="C21" s="280">
        <v>1148978</v>
      </c>
      <c r="D21" s="280">
        <v>1146260</v>
      </c>
      <c r="E21" s="280">
        <v>-2718</v>
      </c>
      <c r="F21" s="281"/>
      <c r="G21" s="282">
        <v>-0.23655805420121187</v>
      </c>
      <c r="H21" s="276"/>
      <c r="I21" s="192"/>
      <c r="J21" s="192"/>
      <c r="K21" s="277"/>
    </row>
    <row r="22" spans="1:16" ht="6.75" customHeight="1" x14ac:dyDescent="0.2">
      <c r="A22" s="268"/>
      <c r="B22" s="285"/>
      <c r="C22" s="274"/>
      <c r="D22" s="274"/>
      <c r="E22" s="274"/>
      <c r="F22" s="271"/>
      <c r="G22" s="275"/>
      <c r="H22" s="284"/>
      <c r="I22" s="192"/>
      <c r="J22" s="192"/>
      <c r="K22" s="277"/>
    </row>
    <row r="23" spans="1:16" ht="12" customHeight="1" x14ac:dyDescent="0.2">
      <c r="A23" s="268">
        <v>14</v>
      </c>
      <c r="B23" s="285" t="s">
        <v>230</v>
      </c>
      <c r="C23" s="274">
        <v>820094</v>
      </c>
      <c r="D23" s="274">
        <v>620145</v>
      </c>
      <c r="E23" s="274">
        <v>-199949</v>
      </c>
      <c r="F23" s="287"/>
      <c r="G23" s="275">
        <v>-24.38122946881699</v>
      </c>
      <c r="H23" s="276"/>
      <c r="I23" s="192"/>
      <c r="J23" s="192"/>
      <c r="K23" s="277"/>
    </row>
    <row r="24" spans="1:16" ht="12" customHeight="1" x14ac:dyDescent="0.2">
      <c r="A24" s="268">
        <v>15</v>
      </c>
      <c r="B24" s="273" t="s">
        <v>153</v>
      </c>
      <c r="C24" s="274">
        <v>-8509</v>
      </c>
      <c r="D24" s="274">
        <v>-10511</v>
      </c>
      <c r="E24" s="274">
        <v>-2002</v>
      </c>
      <c r="F24" s="288"/>
      <c r="G24" s="275">
        <v>23.528029145610528</v>
      </c>
      <c r="H24" s="276"/>
      <c r="I24" s="192"/>
      <c r="J24" s="192"/>
      <c r="K24" s="277"/>
      <c r="L24" s="186"/>
      <c r="M24" s="186"/>
      <c r="N24" s="186"/>
      <c r="O24" s="186"/>
      <c r="P24" s="186"/>
    </row>
    <row r="25" spans="1:16" ht="12" customHeight="1" x14ac:dyDescent="0.2">
      <c r="A25" s="268">
        <v>16</v>
      </c>
      <c r="B25" s="273" t="s">
        <v>231</v>
      </c>
      <c r="C25" s="274">
        <v>35326</v>
      </c>
      <c r="D25" s="274">
        <v>44194</v>
      </c>
      <c r="E25" s="274">
        <v>8868</v>
      </c>
      <c r="F25" s="271"/>
      <c r="G25" s="275">
        <v>25.103323331257432</v>
      </c>
      <c r="H25" s="276"/>
      <c r="I25" s="192"/>
      <c r="J25" s="192"/>
      <c r="K25" s="277"/>
    </row>
    <row r="26" spans="1:16" ht="12" customHeight="1" x14ac:dyDescent="0.2">
      <c r="A26" s="268">
        <v>17</v>
      </c>
      <c r="B26" s="285" t="s">
        <v>155</v>
      </c>
      <c r="C26" s="280">
        <v>846911</v>
      </c>
      <c r="D26" s="280">
        <v>653828</v>
      </c>
      <c r="E26" s="280">
        <v>-193083</v>
      </c>
      <c r="F26" s="281">
        <v>2</v>
      </c>
      <c r="G26" s="282">
        <v>-22.798499488139839</v>
      </c>
      <c r="H26" s="276"/>
      <c r="I26" s="192"/>
      <c r="J26" s="192"/>
      <c r="K26" s="277"/>
    </row>
    <row r="27" spans="1:16" ht="6.75" customHeight="1" x14ac:dyDescent="0.2">
      <c r="A27" s="268"/>
      <c r="B27" s="285"/>
      <c r="C27" s="274"/>
      <c r="D27" s="274"/>
      <c r="E27" s="274"/>
      <c r="F27" s="271"/>
      <c r="G27" s="275"/>
      <c r="H27" s="276"/>
      <c r="I27" s="192"/>
      <c r="J27" s="192"/>
      <c r="K27" s="277"/>
    </row>
    <row r="28" spans="1:16" ht="12" customHeight="1" x14ac:dyDescent="0.2">
      <c r="A28" s="268">
        <v>18</v>
      </c>
      <c r="B28" s="278" t="s">
        <v>156</v>
      </c>
      <c r="C28" s="274">
        <v>143490</v>
      </c>
      <c r="D28" s="274">
        <v>141720</v>
      </c>
      <c r="E28" s="274">
        <v>-1770</v>
      </c>
      <c r="F28" s="271">
        <v>4</v>
      </c>
      <c r="G28" s="275">
        <v>-1.2335354380096175</v>
      </c>
      <c r="H28" s="276"/>
      <c r="I28" s="192"/>
      <c r="J28" s="192"/>
      <c r="K28" s="277"/>
    </row>
    <row r="29" spans="1:16" ht="12" customHeight="1" x14ac:dyDescent="0.2">
      <c r="A29" s="268">
        <v>19</v>
      </c>
      <c r="B29" s="273" t="s">
        <v>157</v>
      </c>
      <c r="C29" s="274">
        <v>11234</v>
      </c>
      <c r="D29" s="274">
        <v>7708</v>
      </c>
      <c r="E29" s="274">
        <v>-3526</v>
      </c>
      <c r="F29" s="271">
        <v>4</v>
      </c>
      <c r="G29" s="275">
        <v>-31.386861313868614</v>
      </c>
      <c r="H29" s="276"/>
      <c r="I29" s="192"/>
      <c r="J29" s="192"/>
      <c r="K29" s="277"/>
    </row>
    <row r="30" spans="1:16" ht="12" customHeight="1" x14ac:dyDescent="0.2">
      <c r="A30" s="268">
        <v>20</v>
      </c>
      <c r="B30" s="285" t="s">
        <v>158</v>
      </c>
      <c r="C30" s="280">
        <v>1001635</v>
      </c>
      <c r="D30" s="280">
        <v>803256</v>
      </c>
      <c r="E30" s="280">
        <v>-198379</v>
      </c>
      <c r="F30" s="281"/>
      <c r="G30" s="282">
        <v>-19.805517978105797</v>
      </c>
      <c r="H30" s="276"/>
      <c r="I30" s="192"/>
      <c r="J30" s="192"/>
      <c r="K30" s="277"/>
    </row>
    <row r="31" spans="1:16" ht="6.75" customHeight="1" x14ac:dyDescent="0.2">
      <c r="A31" s="268"/>
      <c r="B31" s="285"/>
      <c r="C31" s="274"/>
      <c r="D31" s="274"/>
      <c r="E31" s="274"/>
      <c r="F31" s="271"/>
      <c r="G31" s="275"/>
      <c r="H31" s="284"/>
      <c r="I31" s="192"/>
      <c r="J31" s="192"/>
      <c r="K31" s="277"/>
    </row>
    <row r="32" spans="1:16" ht="12" customHeight="1" x14ac:dyDescent="0.2">
      <c r="A32" s="268">
        <v>21</v>
      </c>
      <c r="B32" s="285" t="s">
        <v>159</v>
      </c>
      <c r="C32" s="274"/>
      <c r="D32" s="274"/>
      <c r="E32" s="274"/>
      <c r="F32" s="271"/>
      <c r="G32" s="275"/>
      <c r="H32" s="284"/>
      <c r="I32" s="192"/>
      <c r="J32" s="192"/>
      <c r="K32" s="277"/>
    </row>
    <row r="33" spans="1:11" ht="12" customHeight="1" x14ac:dyDescent="0.2">
      <c r="A33" s="268">
        <v>22</v>
      </c>
      <c r="B33" s="273" t="s">
        <v>160</v>
      </c>
      <c r="C33" s="274">
        <v>71865</v>
      </c>
      <c r="D33" s="274">
        <v>70063</v>
      </c>
      <c r="E33" s="274">
        <v>-1802</v>
      </c>
      <c r="F33" s="271">
        <v>4</v>
      </c>
      <c r="G33" s="275">
        <v>-2.5074793014680306</v>
      </c>
      <c r="H33" s="276"/>
      <c r="I33" s="192"/>
      <c r="J33" s="192"/>
      <c r="K33" s="277"/>
    </row>
    <row r="34" spans="1:11" ht="12" customHeight="1" x14ac:dyDescent="0.2">
      <c r="A34" s="268">
        <v>23</v>
      </c>
      <c r="B34" s="278" t="s">
        <v>161</v>
      </c>
      <c r="C34" s="274">
        <v>43823</v>
      </c>
      <c r="D34" s="274">
        <v>43384</v>
      </c>
      <c r="E34" s="274">
        <v>-439</v>
      </c>
      <c r="F34" s="271"/>
      <c r="G34" s="275">
        <v>-1.0017570682061931</v>
      </c>
      <c r="H34" s="276"/>
      <c r="I34" s="192"/>
      <c r="J34" s="192"/>
      <c r="K34" s="277"/>
    </row>
    <row r="35" spans="1:11" ht="12" customHeight="1" x14ac:dyDescent="0.2">
      <c r="A35" s="268">
        <v>24</v>
      </c>
      <c r="B35" s="278" t="s">
        <v>162</v>
      </c>
      <c r="C35" s="274">
        <v>32292</v>
      </c>
      <c r="D35" s="274">
        <v>23978</v>
      </c>
      <c r="E35" s="274">
        <v>-8314</v>
      </c>
      <c r="F35" s="271"/>
      <c r="G35" s="275">
        <v>-25.746314876749661</v>
      </c>
      <c r="H35" s="276"/>
      <c r="I35" s="192"/>
      <c r="J35" s="192"/>
      <c r="K35" s="277"/>
    </row>
    <row r="36" spans="1:11" ht="12" customHeight="1" x14ac:dyDescent="0.2">
      <c r="A36" s="268">
        <v>25</v>
      </c>
      <c r="B36" s="278" t="s">
        <v>163</v>
      </c>
      <c r="C36" s="274">
        <v>5120</v>
      </c>
      <c r="D36" s="274">
        <v>4399</v>
      </c>
      <c r="E36" s="285">
        <v>-721</v>
      </c>
      <c r="F36" s="281">
        <v>4</v>
      </c>
      <c r="G36" s="275">
        <v>-14.082031249999998</v>
      </c>
      <c r="H36" s="276"/>
      <c r="I36" s="192"/>
      <c r="J36" s="192"/>
      <c r="K36" s="277"/>
    </row>
    <row r="37" spans="1:11" ht="12" customHeight="1" x14ac:dyDescent="0.2">
      <c r="A37" s="268">
        <v>26</v>
      </c>
      <c r="B37" s="285" t="s">
        <v>164</v>
      </c>
      <c r="C37" s="280">
        <v>153100</v>
      </c>
      <c r="D37" s="280">
        <v>141824</v>
      </c>
      <c r="E37" s="280">
        <v>-11276</v>
      </c>
      <c r="F37" s="271"/>
      <c r="G37" s="282">
        <v>-7.3651208360548654</v>
      </c>
      <c r="H37" s="276"/>
      <c r="I37" s="192"/>
      <c r="J37" s="192"/>
      <c r="K37" s="277"/>
    </row>
    <row r="38" spans="1:11" ht="6.75" customHeight="1" x14ac:dyDescent="0.2">
      <c r="A38" s="268"/>
      <c r="B38" s="274"/>
      <c r="C38" s="274"/>
      <c r="D38" s="274"/>
      <c r="E38" s="274"/>
      <c r="F38" s="271"/>
      <c r="G38" s="275"/>
      <c r="H38" s="284"/>
      <c r="I38" s="192"/>
      <c r="J38" s="192"/>
      <c r="K38" s="277"/>
    </row>
    <row r="39" spans="1:11" ht="12" customHeight="1" x14ac:dyDescent="0.2">
      <c r="A39" s="268">
        <v>27</v>
      </c>
      <c r="B39" s="279" t="s">
        <v>165</v>
      </c>
      <c r="C39" s="280">
        <v>-5757</v>
      </c>
      <c r="D39" s="280">
        <v>201180</v>
      </c>
      <c r="E39" s="280">
        <v>206937</v>
      </c>
      <c r="F39" s="281"/>
      <c r="G39" s="282">
        <v>-3594.5284002084422</v>
      </c>
      <c r="H39" s="276"/>
      <c r="I39" s="192"/>
      <c r="J39" s="192"/>
      <c r="K39" s="277"/>
    </row>
    <row r="40" spans="1:11" ht="6.75" customHeight="1" x14ac:dyDescent="0.2">
      <c r="A40" s="268"/>
      <c r="B40" s="285"/>
      <c r="C40" s="285"/>
      <c r="D40" s="285"/>
      <c r="E40" s="285"/>
      <c r="F40" s="271"/>
      <c r="G40" s="275"/>
      <c r="H40" s="284"/>
      <c r="I40" s="192"/>
      <c r="J40" s="192"/>
      <c r="K40" s="277"/>
    </row>
    <row r="41" spans="1:11" ht="12" customHeight="1" x14ac:dyDescent="0.2">
      <c r="A41" s="268">
        <v>28</v>
      </c>
      <c r="B41" s="285" t="s">
        <v>166</v>
      </c>
      <c r="C41" s="274">
        <v>83796</v>
      </c>
      <c r="D41" s="274">
        <v>88878</v>
      </c>
      <c r="E41" s="274">
        <v>5082</v>
      </c>
      <c r="F41" s="287"/>
      <c r="G41" s="275">
        <v>6.0647286266647571</v>
      </c>
      <c r="H41" s="276"/>
      <c r="I41" s="192"/>
      <c r="J41" s="192"/>
      <c r="K41" s="277"/>
    </row>
    <row r="42" spans="1:11" ht="12" customHeight="1" x14ac:dyDescent="0.2">
      <c r="A42" s="268">
        <v>29</v>
      </c>
      <c r="B42" s="273" t="s">
        <v>232</v>
      </c>
      <c r="C42" s="274">
        <v>575</v>
      </c>
      <c r="D42" s="274">
        <v>650</v>
      </c>
      <c r="E42" s="274">
        <v>75</v>
      </c>
      <c r="F42" s="271"/>
      <c r="G42" s="275">
        <v>13.043478260869565</v>
      </c>
      <c r="H42" s="276"/>
      <c r="I42" s="192"/>
      <c r="J42" s="192"/>
      <c r="K42" s="277"/>
    </row>
    <row r="43" spans="1:11" ht="12" customHeight="1" x14ac:dyDescent="0.2">
      <c r="A43" s="268">
        <v>30</v>
      </c>
      <c r="B43" s="285" t="s">
        <v>233</v>
      </c>
      <c r="C43" s="280">
        <v>84371</v>
      </c>
      <c r="D43" s="280">
        <v>89528</v>
      </c>
      <c r="E43" s="280">
        <v>5157</v>
      </c>
      <c r="F43" s="281">
        <v>3</v>
      </c>
      <c r="G43" s="282">
        <v>6.1122897678112142</v>
      </c>
      <c r="H43" s="276"/>
      <c r="I43" s="192"/>
      <c r="J43" s="192"/>
      <c r="K43" s="277"/>
    </row>
    <row r="44" spans="1:11" ht="12" customHeight="1" x14ac:dyDescent="0.25">
      <c r="A44" s="268">
        <v>31</v>
      </c>
      <c r="B44" s="289" t="s">
        <v>169</v>
      </c>
      <c r="C44" s="290">
        <v>0</v>
      </c>
      <c r="D44" s="289">
        <v>74</v>
      </c>
      <c r="E44" s="289">
        <f>D44-C44</f>
        <v>74</v>
      </c>
      <c r="F44" s="291"/>
      <c r="G44" s="292">
        <v>0</v>
      </c>
      <c r="H44" s="276"/>
      <c r="I44" s="192"/>
      <c r="J44" s="192"/>
      <c r="K44" s="277"/>
    </row>
    <row r="45" spans="1:11" ht="6.75" customHeight="1" x14ac:dyDescent="0.2">
      <c r="A45" s="268"/>
      <c r="B45" s="285"/>
      <c r="C45" s="285"/>
      <c r="D45" s="285"/>
      <c r="E45" s="285"/>
      <c r="F45" s="281"/>
      <c r="G45" s="282"/>
      <c r="H45" s="284"/>
      <c r="I45" s="192"/>
      <c r="J45" s="192"/>
      <c r="K45" s="277"/>
    </row>
    <row r="46" spans="1:11" ht="13.5" customHeight="1" x14ac:dyDescent="0.2">
      <c r="A46" s="268">
        <v>32</v>
      </c>
      <c r="B46" s="293" t="s">
        <v>234</v>
      </c>
      <c r="C46" s="280">
        <v>78614</v>
      </c>
      <c r="D46" s="280">
        <v>290782</v>
      </c>
      <c r="E46" s="280">
        <v>212168</v>
      </c>
      <c r="F46" s="294"/>
      <c r="G46" s="295">
        <v>269.88577098226779</v>
      </c>
      <c r="H46" s="284"/>
      <c r="I46" s="192"/>
      <c r="J46" s="192"/>
      <c r="K46" s="277"/>
    </row>
    <row r="47" spans="1:11" ht="12" customHeight="1" x14ac:dyDescent="0.2">
      <c r="A47" s="268"/>
      <c r="B47" s="279"/>
      <c r="C47" s="285"/>
      <c r="D47" s="285"/>
      <c r="E47" s="285"/>
      <c r="F47" s="271"/>
      <c r="G47" s="275"/>
      <c r="I47" s="192"/>
      <c r="J47" s="192"/>
      <c r="K47" s="277"/>
    </row>
    <row r="48" spans="1:11" ht="12" customHeight="1" x14ac:dyDescent="0.2">
      <c r="A48" s="268">
        <v>33</v>
      </c>
      <c r="B48" s="296" t="s">
        <v>235</v>
      </c>
      <c r="C48" s="297"/>
      <c r="D48" s="297"/>
      <c r="E48" s="270"/>
      <c r="F48" s="271"/>
      <c r="G48" s="275"/>
      <c r="H48" s="276"/>
      <c r="I48" s="192"/>
      <c r="J48" s="192"/>
      <c r="K48" s="277"/>
    </row>
    <row r="49" spans="1:11" ht="12" customHeight="1" x14ac:dyDescent="0.2">
      <c r="A49" s="268">
        <v>34</v>
      </c>
      <c r="B49" s="278" t="s">
        <v>156</v>
      </c>
      <c r="C49" s="298">
        <v>143490</v>
      </c>
      <c r="D49" s="298">
        <v>141720</v>
      </c>
      <c r="E49" s="274">
        <v>-1770</v>
      </c>
      <c r="F49" s="299"/>
      <c r="G49" s="275">
        <f>E49/C49*100</f>
        <v>-1.2335354380096175</v>
      </c>
      <c r="I49" s="300"/>
      <c r="J49" s="192"/>
      <c r="K49" s="277"/>
    </row>
    <row r="50" spans="1:11" ht="12" customHeight="1" x14ac:dyDescent="0.2">
      <c r="A50" s="268">
        <v>35</v>
      </c>
      <c r="B50" s="278" t="s">
        <v>157</v>
      </c>
      <c r="C50" s="298">
        <v>11234</v>
      </c>
      <c r="D50" s="298">
        <v>7708</v>
      </c>
      <c r="E50" s="274">
        <v>-3526</v>
      </c>
      <c r="F50" s="299"/>
      <c r="G50" s="275">
        <f t="shared" ref="G50:G53" si="0">E50/C50*100</f>
        <v>-31.386861313868614</v>
      </c>
      <c r="H50" s="276"/>
      <c r="I50" s="192"/>
      <c r="J50" s="192"/>
      <c r="K50" s="277"/>
    </row>
    <row r="51" spans="1:11" ht="12" customHeight="1" x14ac:dyDescent="0.2">
      <c r="A51" s="268">
        <v>36</v>
      </c>
      <c r="B51" s="278" t="s">
        <v>160</v>
      </c>
      <c r="C51" s="298">
        <v>71865</v>
      </c>
      <c r="D51" s="298">
        <v>70063</v>
      </c>
      <c r="E51" s="274">
        <v>-1802</v>
      </c>
      <c r="F51" s="299"/>
      <c r="G51" s="275">
        <f t="shared" si="0"/>
        <v>-2.5074793014680306</v>
      </c>
      <c r="H51" s="276"/>
      <c r="I51" s="192"/>
      <c r="J51" s="192"/>
      <c r="K51" s="277"/>
    </row>
    <row r="52" spans="1:11" ht="12" customHeight="1" x14ac:dyDescent="0.2">
      <c r="A52" s="268">
        <v>37</v>
      </c>
      <c r="B52" s="278" t="s">
        <v>163</v>
      </c>
      <c r="C52" s="301">
        <v>5120</v>
      </c>
      <c r="D52" s="301">
        <v>4399</v>
      </c>
      <c r="E52" s="302">
        <v>-721</v>
      </c>
      <c r="F52" s="299"/>
      <c r="G52" s="275">
        <f t="shared" si="0"/>
        <v>-14.082031249999998</v>
      </c>
      <c r="H52" s="276"/>
      <c r="I52" s="192"/>
      <c r="J52" s="192"/>
      <c r="K52" s="277"/>
    </row>
    <row r="53" spans="1:11" ht="12.75" customHeight="1" x14ac:dyDescent="0.2">
      <c r="A53" s="268">
        <v>38</v>
      </c>
      <c r="B53" s="296" t="s">
        <v>236</v>
      </c>
      <c r="C53" s="296">
        <v>231709</v>
      </c>
      <c r="D53" s="296">
        <v>223890</v>
      </c>
      <c r="E53" s="285">
        <v>-7819</v>
      </c>
      <c r="F53" s="303"/>
      <c r="G53" s="282">
        <f t="shared" si="0"/>
        <v>-3.374491280010703</v>
      </c>
      <c r="I53" s="192"/>
      <c r="J53" s="192"/>
      <c r="K53" s="277"/>
    </row>
    <row r="54" spans="1:11" ht="6" customHeight="1" x14ac:dyDescent="0.2">
      <c r="A54" s="268"/>
      <c r="B54" s="270"/>
      <c r="C54" s="270"/>
      <c r="D54" s="270"/>
      <c r="E54" s="270"/>
      <c r="F54" s="271"/>
      <c r="G54" s="275"/>
      <c r="H54" s="284"/>
      <c r="I54" s="192"/>
      <c r="J54" s="192"/>
      <c r="K54" s="277"/>
    </row>
    <row r="55" spans="1:11" ht="12" customHeight="1" x14ac:dyDescent="0.2">
      <c r="A55" s="268">
        <v>39</v>
      </c>
      <c r="B55" s="296" t="s">
        <v>235</v>
      </c>
      <c r="C55" s="298"/>
      <c r="D55" s="298"/>
      <c r="E55" s="298"/>
      <c r="F55" s="299"/>
      <c r="G55" s="275"/>
      <c r="H55" s="276"/>
      <c r="I55" s="192"/>
      <c r="J55" s="192"/>
      <c r="K55" s="277"/>
    </row>
    <row r="56" spans="1:11" ht="12" customHeight="1" x14ac:dyDescent="0.2">
      <c r="A56" s="268">
        <v>40</v>
      </c>
      <c r="B56" s="278" t="s">
        <v>237</v>
      </c>
      <c r="C56" s="298">
        <v>225970</v>
      </c>
      <c r="D56" s="298">
        <v>216638</v>
      </c>
      <c r="E56" s="274">
        <f>D56-C56</f>
        <v>-9332</v>
      </c>
      <c r="F56" s="304">
        <v>4</v>
      </c>
      <c r="G56" s="275">
        <f t="shared" ref="G56:G59" si="1">E56/C56*100</f>
        <v>-4.1297517369562335</v>
      </c>
      <c r="H56" s="276"/>
      <c r="I56" s="277"/>
      <c r="J56" s="192"/>
      <c r="K56" s="277"/>
    </row>
    <row r="57" spans="1:11" ht="12" customHeight="1" x14ac:dyDescent="0.2">
      <c r="A57" s="268">
        <v>41</v>
      </c>
      <c r="B57" s="278" t="s">
        <v>238</v>
      </c>
      <c r="C57" s="298">
        <v>5739</v>
      </c>
      <c r="D57" s="298">
        <v>7252</v>
      </c>
      <c r="E57" s="274">
        <f>D57-C57</f>
        <v>1513</v>
      </c>
      <c r="F57" s="304">
        <v>4</v>
      </c>
      <c r="G57" s="275">
        <f t="shared" si="1"/>
        <v>26.363477957832377</v>
      </c>
      <c r="H57" s="276"/>
      <c r="I57" s="277"/>
      <c r="J57" s="192"/>
      <c r="K57" s="277"/>
    </row>
    <row r="58" spans="1:11" ht="12" customHeight="1" x14ac:dyDescent="0.2">
      <c r="A58" s="268">
        <v>42</v>
      </c>
      <c r="B58" s="278" t="s">
        <v>239</v>
      </c>
      <c r="C58" s="301">
        <v>0</v>
      </c>
      <c r="D58" s="301">
        <v>0</v>
      </c>
      <c r="E58" s="302">
        <v>0</v>
      </c>
      <c r="F58" s="304"/>
      <c r="G58" s="275"/>
      <c r="H58" s="276"/>
      <c r="I58" s="192"/>
      <c r="J58" s="192"/>
      <c r="K58" s="277"/>
    </row>
    <row r="59" spans="1:11" ht="10.5" customHeight="1" x14ac:dyDescent="0.2">
      <c r="A59" s="268">
        <v>43</v>
      </c>
      <c r="B59" s="296" t="s">
        <v>236</v>
      </c>
      <c r="C59" s="296">
        <v>231709</v>
      </c>
      <c r="D59" s="296">
        <v>223890</v>
      </c>
      <c r="E59" s="285">
        <f>D59-C59</f>
        <v>-7819</v>
      </c>
      <c r="F59" s="299"/>
      <c r="G59" s="282">
        <f t="shared" si="1"/>
        <v>-3.374491280010703</v>
      </c>
      <c r="I59" s="192"/>
      <c r="J59" s="192"/>
      <c r="K59" s="277"/>
    </row>
    <row r="60" spans="1:11" ht="10.5" customHeight="1" x14ac:dyDescent="0.2">
      <c r="A60" s="268"/>
      <c r="B60" s="270"/>
      <c r="C60" s="270"/>
      <c r="D60" s="270"/>
      <c r="E60" s="305"/>
      <c r="F60" s="287"/>
      <c r="G60" s="275"/>
      <c r="H60" s="276"/>
      <c r="I60" s="192"/>
      <c r="J60" s="192"/>
      <c r="K60" s="277"/>
    </row>
    <row r="61" spans="1:11" ht="10.5" customHeight="1" x14ac:dyDescent="0.25">
      <c r="A61" s="306">
        <v>44</v>
      </c>
      <c r="B61" s="296" t="s">
        <v>240</v>
      </c>
      <c r="C61" s="307">
        <v>-34751</v>
      </c>
      <c r="D61" s="307">
        <v>-43544</v>
      </c>
      <c r="E61" s="285">
        <v>-8793</v>
      </c>
      <c r="F61" s="308"/>
      <c r="G61" s="282">
        <v>25.302868982187565</v>
      </c>
      <c r="I61" s="192"/>
      <c r="J61" s="192"/>
      <c r="K61" s="277"/>
    </row>
    <row r="62" spans="1:11" ht="3" customHeight="1" x14ac:dyDescent="0.25">
      <c r="A62" s="309"/>
      <c r="B62" s="310"/>
      <c r="C62" s="311">
        <v>19076</v>
      </c>
      <c r="D62" s="311">
        <v>14393</v>
      </c>
      <c r="E62" s="312">
        <v>-4683</v>
      </c>
      <c r="F62" s="256"/>
      <c r="G62" s="313">
        <v>-24.549171734116168</v>
      </c>
      <c r="I62" s="192"/>
    </row>
    <row r="63" spans="1:11" ht="12" customHeight="1" x14ac:dyDescent="0.2">
      <c r="A63" s="213"/>
      <c r="E63" s="213"/>
      <c r="I63" s="192"/>
    </row>
    <row r="64" spans="1:11" ht="12" customHeight="1" x14ac:dyDescent="0.2">
      <c r="A64" s="213"/>
      <c r="E64" s="213"/>
      <c r="I64" s="192"/>
    </row>
    <row r="65" spans="1:9" ht="12" customHeight="1" x14ac:dyDescent="0.2">
      <c r="A65" s="213"/>
      <c r="E65" s="213"/>
      <c r="I65" s="192"/>
    </row>
    <row r="66" spans="1:9" ht="12" customHeight="1" x14ac:dyDescent="0.2">
      <c r="A66" s="213"/>
      <c r="E66" s="213"/>
      <c r="I66" s="192"/>
    </row>
    <row r="67" spans="1:9" ht="12" customHeight="1" x14ac:dyDescent="0.2">
      <c r="A67" s="213"/>
      <c r="E67" s="213"/>
      <c r="I67" s="192"/>
    </row>
    <row r="68" spans="1:9" ht="12" customHeight="1" x14ac:dyDescent="0.2">
      <c r="A68" s="213"/>
      <c r="E68" s="213"/>
      <c r="I68" s="192"/>
    </row>
    <row r="69" spans="1:9" ht="12" customHeight="1" x14ac:dyDescent="0.2">
      <c r="A69" s="213"/>
      <c r="E69" s="213"/>
      <c r="I69" s="192"/>
    </row>
    <row r="70" spans="1:9" ht="12" customHeight="1" x14ac:dyDescent="0.2">
      <c r="A70" s="213"/>
      <c r="E70" s="213"/>
      <c r="I70" s="192"/>
    </row>
    <row r="71" spans="1:9" ht="12" customHeight="1" x14ac:dyDescent="0.2">
      <c r="A71" s="213"/>
      <c r="E71" s="213"/>
      <c r="I71" s="192"/>
    </row>
    <row r="72" spans="1:9" ht="12" customHeight="1" x14ac:dyDescent="0.2">
      <c r="A72" s="213"/>
      <c r="E72" s="213"/>
      <c r="I72" s="192"/>
    </row>
    <row r="73" spans="1:9" ht="1.5" customHeight="1" x14ac:dyDescent="0.2">
      <c r="A73" s="213"/>
      <c r="E73" s="213"/>
      <c r="I73" s="192"/>
    </row>
    <row r="74" spans="1:9" ht="1.5" customHeight="1" x14ac:dyDescent="0.2">
      <c r="A74" s="213"/>
      <c r="E74" s="213"/>
      <c r="I74" s="192"/>
    </row>
    <row r="75" spans="1:9" x14ac:dyDescent="0.2">
      <c r="E75" s="213"/>
      <c r="I75" s="192"/>
    </row>
    <row r="76" spans="1:9" x14ac:dyDescent="0.2">
      <c r="I76" s="192"/>
    </row>
    <row r="77" spans="1:9" x14ac:dyDescent="0.2">
      <c r="I77" s="192"/>
    </row>
    <row r="78" spans="1:9" x14ac:dyDescent="0.2">
      <c r="I78" s="192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showGridLines="0" workbookViewId="0">
      <selection activeCell="B11" sqref="A5:B11"/>
    </sheetView>
  </sheetViews>
  <sheetFormatPr defaultRowHeight="15" x14ac:dyDescent="0.25"/>
  <cols>
    <col min="1" max="1" width="4.7109375" customWidth="1"/>
    <col min="2" max="2" width="24.85546875" bestFit="1" customWidth="1"/>
    <col min="3" max="7" width="12.42578125" customWidth="1"/>
    <col min="8" max="8" width="12.140625" bestFit="1" customWidth="1"/>
  </cols>
  <sheetData>
    <row r="1" spans="1:8" s="58" customFormat="1" ht="15" customHeight="1" x14ac:dyDescent="0.15">
      <c r="A1" s="79" t="s">
        <v>105</v>
      </c>
    </row>
    <row r="2" spans="1:8" s="58" customFormat="1" ht="15" customHeight="1" x14ac:dyDescent="0.15">
      <c r="A2" s="81" t="s">
        <v>106</v>
      </c>
      <c r="B2" s="81"/>
      <c r="C2" s="81"/>
      <c r="D2" s="81"/>
      <c r="E2" s="81"/>
      <c r="F2" s="81"/>
      <c r="G2" s="81"/>
    </row>
    <row r="3" spans="1:8" x14ac:dyDescent="0.25">
      <c r="A3" s="25"/>
      <c r="B3" s="25"/>
      <c r="C3" s="25"/>
      <c r="D3" s="25"/>
      <c r="E3" s="25"/>
      <c r="F3" s="25"/>
      <c r="G3" s="25"/>
    </row>
    <row r="4" spans="1:8" x14ac:dyDescent="0.25">
      <c r="A4" s="25"/>
      <c r="B4" s="25"/>
      <c r="C4" s="25"/>
      <c r="D4" s="25"/>
      <c r="E4" s="25"/>
      <c r="F4" s="25"/>
      <c r="G4" s="25"/>
    </row>
    <row r="5" spans="1:8" x14ac:dyDescent="0.25">
      <c r="A5" s="6" t="s">
        <v>0</v>
      </c>
      <c r="B5" s="25"/>
      <c r="C5" s="25"/>
      <c r="D5" s="25"/>
      <c r="E5" s="25"/>
      <c r="F5" s="25"/>
      <c r="G5" s="25"/>
    </row>
    <row r="6" spans="1:8" ht="12" customHeight="1" x14ac:dyDescent="0.25">
      <c r="A6" s="7" t="s">
        <v>1</v>
      </c>
      <c r="B6" s="26"/>
      <c r="C6" s="27"/>
      <c r="D6" s="27"/>
      <c r="E6" s="27"/>
      <c r="F6" s="27"/>
      <c r="G6" s="27"/>
    </row>
    <row r="7" spans="1:8" ht="12" customHeight="1" x14ac:dyDescent="0.25">
      <c r="A7" s="6">
        <v>1</v>
      </c>
      <c r="B7" s="28" t="s">
        <v>18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63</v>
      </c>
      <c r="H7" s="29"/>
    </row>
    <row r="8" spans="1:8" x14ac:dyDescent="0.25">
      <c r="A8" s="6">
        <v>2</v>
      </c>
      <c r="B8" s="66" t="s">
        <v>19</v>
      </c>
      <c r="C8" s="31"/>
      <c r="D8" s="31"/>
      <c r="E8" s="31"/>
      <c r="F8" s="31"/>
      <c r="G8" s="31"/>
    </row>
    <row r="9" spans="1:8" x14ac:dyDescent="0.25">
      <c r="A9" s="6">
        <v>3</v>
      </c>
      <c r="B9" s="32" t="s">
        <v>121</v>
      </c>
      <c r="C9" s="33">
        <v>1146260</v>
      </c>
      <c r="D9" s="33">
        <v>1144838</v>
      </c>
      <c r="E9" s="33">
        <v>1144931</v>
      </c>
      <c r="F9" s="33">
        <v>1199466</v>
      </c>
      <c r="G9" s="33">
        <v>1243011</v>
      </c>
      <c r="H9" s="33"/>
    </row>
    <row r="10" spans="1:8" x14ac:dyDescent="0.25">
      <c r="A10" s="6">
        <v>4</v>
      </c>
      <c r="B10" s="32" t="s">
        <v>92</v>
      </c>
      <c r="C10" s="33">
        <v>1150746</v>
      </c>
      <c r="D10" s="33">
        <v>1135434</v>
      </c>
      <c r="E10" s="33">
        <v>1128735</v>
      </c>
      <c r="F10" s="33">
        <v>1169362</v>
      </c>
      <c r="G10" s="33">
        <v>1211280</v>
      </c>
      <c r="H10" s="33"/>
    </row>
    <row r="11" spans="1:8" x14ac:dyDescent="0.25">
      <c r="A11" s="6">
        <v>5</v>
      </c>
      <c r="B11" s="32" t="s">
        <v>20</v>
      </c>
      <c r="C11" s="33">
        <f>C9-C10</f>
        <v>-4486</v>
      </c>
      <c r="D11" s="33">
        <f>D9-D10</f>
        <v>9404</v>
      </c>
      <c r="E11" s="33">
        <f>E9-E10</f>
        <v>16196</v>
      </c>
      <c r="F11" s="33">
        <f>F9-F10</f>
        <v>30104</v>
      </c>
      <c r="G11" s="33">
        <f>G9-G10</f>
        <v>31731</v>
      </c>
      <c r="H11" s="33"/>
    </row>
    <row r="12" spans="1:8" x14ac:dyDescent="0.25">
      <c r="A12" s="6"/>
      <c r="B12" s="23"/>
      <c r="C12" s="112"/>
      <c r="D12" s="33"/>
      <c r="E12" s="33"/>
      <c r="F12" s="150"/>
      <c r="G12" s="33"/>
    </row>
    <row r="13" spans="1:8" x14ac:dyDescent="0.25">
      <c r="A13" s="6"/>
      <c r="B13" s="23"/>
      <c r="C13" s="23"/>
      <c r="D13" s="23"/>
      <c r="E13" s="23"/>
      <c r="F13" s="23"/>
      <c r="G13" s="23"/>
    </row>
    <row r="14" spans="1:8" x14ac:dyDescent="0.25">
      <c r="A14" s="6"/>
      <c r="B14" s="23"/>
      <c r="C14" s="23"/>
      <c r="D14" s="23"/>
      <c r="E14" s="23"/>
      <c r="F14" s="23"/>
      <c r="G14" s="23"/>
    </row>
    <row r="15" spans="1:8" x14ac:dyDescent="0.25">
      <c r="A15" s="6"/>
    </row>
  </sheetData>
  <pageMargins left="0.7" right="0.7" top="0.75" bottom="0.75" header="0.3" footer="0.3"/>
  <pageSetup orientation="portrait" r:id="rId1"/>
  <headerFooter scaleWithDoc="0">
    <oddFooter>&amp;L&amp;"Verdana,Bold"&amp;10Manitoba Public Insurance&amp;R&amp;"Verdana,Bold"&amp;10Page &amp;P of &amp;N</oddFooter>
  </headerFooter>
  <ignoredErrors>
    <ignoredError sqref="B8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73"/>
  <sheetViews>
    <sheetView showGridLines="0" zoomScaleNormal="100" zoomScaleSheetLayoutView="100" workbookViewId="0">
      <selection activeCell="M12" sqref="M12"/>
    </sheetView>
  </sheetViews>
  <sheetFormatPr defaultColWidth="8.85546875" defaultRowHeight="12.75" x14ac:dyDescent="0.2"/>
  <cols>
    <col min="1" max="1" width="4.7109375" style="317" customWidth="1"/>
    <col min="2" max="2" width="4.140625" style="213" customWidth="1"/>
    <col min="3" max="3" width="8.85546875" style="213"/>
    <col min="4" max="4" width="3.85546875" style="213" customWidth="1"/>
    <col min="5" max="5" width="8" style="213" customWidth="1"/>
    <col min="6" max="6" width="12" style="213" customWidth="1"/>
    <col min="7" max="7" width="3.7109375" style="213" customWidth="1"/>
    <col min="8" max="8" width="40.85546875" style="213" bestFit="1" customWidth="1"/>
    <col min="9" max="10" width="8.85546875" style="213"/>
    <col min="11" max="11" width="13.42578125" style="213" customWidth="1"/>
    <col min="12" max="12" width="4.28515625" style="213" customWidth="1"/>
    <col min="13" max="13" width="8.85546875" style="213" customWidth="1"/>
    <col min="14" max="14" width="5.42578125" style="213" customWidth="1"/>
    <col min="15" max="16384" width="8.85546875" style="213"/>
  </cols>
  <sheetData>
    <row r="1" spans="1:12" s="157" customFormat="1" ht="15.75" x14ac:dyDescent="0.25">
      <c r="A1" s="154" t="s">
        <v>241</v>
      </c>
      <c r="B1" s="158"/>
    </row>
    <row r="2" spans="1:12" s="161" customFormat="1" ht="15.75" x14ac:dyDescent="0.25">
      <c r="A2" s="156"/>
      <c r="B2" s="158"/>
    </row>
    <row r="3" spans="1:12" ht="13.5" x14ac:dyDescent="0.25">
      <c r="B3" s="315"/>
      <c r="H3" s="316"/>
      <c r="I3" s="310"/>
      <c r="J3" s="310"/>
      <c r="K3" s="291"/>
    </row>
    <row r="4" spans="1:12" ht="13.5" x14ac:dyDescent="0.25">
      <c r="B4" s="315"/>
      <c r="H4" s="316"/>
      <c r="I4" s="310"/>
      <c r="J4" s="310"/>
      <c r="K4" s="291"/>
    </row>
    <row r="5" spans="1:12" ht="13.5" x14ac:dyDescent="0.25">
      <c r="B5" s="315"/>
      <c r="H5" s="316"/>
      <c r="I5" s="310"/>
      <c r="J5" s="310"/>
      <c r="K5" s="291"/>
    </row>
    <row r="6" spans="1:12" x14ac:dyDescent="0.2">
      <c r="A6" s="318" t="s">
        <v>242</v>
      </c>
      <c r="C6" s="319"/>
      <c r="D6" s="319"/>
      <c r="E6" s="320"/>
      <c r="F6" s="321"/>
      <c r="G6" s="321"/>
      <c r="H6" s="320"/>
      <c r="K6" s="322"/>
    </row>
    <row r="7" spans="1:12" s="323" customFormat="1" ht="6" customHeight="1" x14ac:dyDescent="0.25">
      <c r="A7" s="318"/>
      <c r="C7" s="319"/>
      <c r="D7" s="319"/>
      <c r="E7" s="320"/>
      <c r="F7" s="321"/>
      <c r="G7" s="321"/>
      <c r="H7" s="320"/>
      <c r="I7" s="310"/>
      <c r="J7" s="310"/>
      <c r="K7" s="291"/>
    </row>
    <row r="8" spans="1:12" ht="11.25" customHeight="1" x14ac:dyDescent="0.25">
      <c r="A8" s="324" t="s">
        <v>0</v>
      </c>
      <c r="B8" s="325"/>
      <c r="C8" s="310"/>
      <c r="D8" s="310"/>
      <c r="E8" s="310"/>
      <c r="F8" s="291"/>
      <c r="G8" s="326"/>
      <c r="H8" s="310"/>
      <c r="I8" s="310"/>
      <c r="J8" s="310"/>
      <c r="K8" s="291"/>
      <c r="L8" s="310"/>
    </row>
    <row r="9" spans="1:12" ht="11.25" customHeight="1" x14ac:dyDescent="0.25">
      <c r="A9" s="327" t="s">
        <v>1</v>
      </c>
      <c r="B9" s="328" t="s">
        <v>225</v>
      </c>
      <c r="C9" s="328" t="s">
        <v>243</v>
      </c>
      <c r="D9" s="328"/>
      <c r="E9" s="329"/>
      <c r="F9" s="329" t="s">
        <v>244</v>
      </c>
      <c r="G9" s="328"/>
      <c r="H9" s="328" t="s">
        <v>245</v>
      </c>
      <c r="I9" s="310"/>
      <c r="J9" s="310"/>
      <c r="K9" s="291"/>
      <c r="L9" s="330"/>
    </row>
    <row r="10" spans="1:12" ht="3" customHeight="1" x14ac:dyDescent="0.25">
      <c r="A10" s="331"/>
      <c r="B10" s="332"/>
      <c r="C10" s="219"/>
      <c r="D10" s="219"/>
      <c r="E10" s="219"/>
      <c r="F10" s="333"/>
      <c r="G10" s="334"/>
      <c r="H10" s="219"/>
      <c r="I10" s="310"/>
      <c r="J10" s="310"/>
      <c r="K10" s="291"/>
      <c r="L10" s="219"/>
    </row>
    <row r="11" spans="1:12" ht="12" customHeight="1" x14ac:dyDescent="0.25">
      <c r="A11" s="335">
        <v>1</v>
      </c>
      <c r="B11" s="336">
        <v>1</v>
      </c>
      <c r="C11" s="310" t="s">
        <v>246</v>
      </c>
      <c r="D11" s="310"/>
      <c r="E11" s="310"/>
      <c r="F11" s="337">
        <f>'PF-4'!C13</f>
        <v>1133026</v>
      </c>
      <c r="G11" s="338"/>
      <c r="H11" s="310" t="s">
        <v>122</v>
      </c>
      <c r="I11" s="310"/>
      <c r="J11" s="310"/>
      <c r="K11" s="291"/>
      <c r="L11" s="310"/>
    </row>
    <row r="12" spans="1:12" ht="12" customHeight="1" x14ac:dyDescent="0.25">
      <c r="A12" s="335">
        <v>2</v>
      </c>
      <c r="B12" s="336"/>
      <c r="C12" s="310"/>
      <c r="D12" s="310"/>
      <c r="E12" s="310"/>
      <c r="F12" s="338">
        <v>10420</v>
      </c>
      <c r="G12" s="338"/>
      <c r="H12" s="310" t="s">
        <v>247</v>
      </c>
      <c r="I12" s="310"/>
      <c r="J12" s="310"/>
      <c r="K12" s="291"/>
      <c r="L12" s="310"/>
    </row>
    <row r="13" spans="1:12" ht="12" customHeight="1" x14ac:dyDescent="0.25">
      <c r="A13" s="335">
        <v>3</v>
      </c>
      <c r="B13" s="336"/>
      <c r="C13" s="310"/>
      <c r="D13" s="310"/>
      <c r="E13" s="310"/>
      <c r="F13" s="338">
        <v>7103</v>
      </c>
      <c r="G13" s="338"/>
      <c r="H13" s="310" t="s">
        <v>248</v>
      </c>
      <c r="I13" s="310"/>
      <c r="J13" s="310"/>
      <c r="K13" s="291"/>
      <c r="L13" s="310"/>
    </row>
    <row r="14" spans="1:12" ht="12" customHeight="1" x14ac:dyDescent="0.25">
      <c r="A14" s="339">
        <v>4</v>
      </c>
      <c r="B14" s="336"/>
      <c r="C14" s="310"/>
      <c r="D14" s="310"/>
      <c r="E14" s="310"/>
      <c r="F14" s="338">
        <v>-432</v>
      </c>
      <c r="G14" s="338"/>
      <c r="H14" s="310" t="s">
        <v>249</v>
      </c>
      <c r="I14" s="310"/>
      <c r="J14" s="310"/>
      <c r="K14" s="291"/>
      <c r="L14" s="310"/>
    </row>
    <row r="15" spans="1:12" ht="12" customHeight="1" x14ac:dyDescent="0.25">
      <c r="A15" s="331">
        <v>5</v>
      </c>
      <c r="B15" s="336"/>
      <c r="C15" s="310"/>
      <c r="D15" s="310"/>
      <c r="E15" s="310"/>
      <c r="F15" s="338">
        <v>-5186</v>
      </c>
      <c r="G15" s="338"/>
      <c r="H15" s="310" t="s">
        <v>250</v>
      </c>
      <c r="I15" s="310"/>
      <c r="J15" s="310"/>
      <c r="K15" s="291"/>
      <c r="L15" s="310"/>
    </row>
    <row r="16" spans="1:12" ht="12" customHeight="1" x14ac:dyDescent="0.25">
      <c r="A16" s="340">
        <v>6</v>
      </c>
      <c r="B16" s="336"/>
      <c r="C16" s="310"/>
      <c r="D16" s="310"/>
      <c r="E16" s="310"/>
      <c r="F16" s="341">
        <v>1</v>
      </c>
      <c r="G16" s="338"/>
      <c r="H16" s="310" t="s">
        <v>251</v>
      </c>
      <c r="I16" s="310"/>
      <c r="J16" s="310"/>
      <c r="K16" s="291"/>
      <c r="L16" s="310"/>
    </row>
    <row r="17" spans="1:25" ht="12" customHeight="1" x14ac:dyDescent="0.25">
      <c r="A17" s="342">
        <v>7</v>
      </c>
      <c r="B17" s="336"/>
      <c r="C17" s="310"/>
      <c r="D17" s="310"/>
      <c r="E17" s="310"/>
      <c r="F17" s="343">
        <f>'PF-4'!D13</f>
        <v>1144932</v>
      </c>
      <c r="G17" s="338"/>
      <c r="H17" s="310" t="s">
        <v>124</v>
      </c>
      <c r="I17" s="310"/>
      <c r="J17" s="310"/>
      <c r="K17" s="291"/>
      <c r="L17" s="310"/>
    </row>
    <row r="18" spans="1:25" ht="12" customHeight="1" x14ac:dyDescent="0.25">
      <c r="A18" s="342">
        <v>8</v>
      </c>
      <c r="B18" s="344" t="s">
        <v>252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</row>
    <row r="19" spans="1:25" ht="9" customHeight="1" x14ac:dyDescent="0.25">
      <c r="A19" s="340"/>
      <c r="B19" s="336"/>
      <c r="C19" s="310"/>
      <c r="D19" s="310"/>
      <c r="E19" s="310"/>
      <c r="F19" s="345"/>
      <c r="G19" s="338"/>
      <c r="H19" s="310"/>
      <c r="I19" s="310"/>
      <c r="J19" s="310"/>
      <c r="K19" s="291"/>
      <c r="L19" s="310"/>
    </row>
    <row r="20" spans="1:25" ht="12" customHeight="1" x14ac:dyDescent="0.25">
      <c r="A20" s="342">
        <v>9</v>
      </c>
      <c r="B20" s="336">
        <v>2</v>
      </c>
      <c r="C20" s="310" t="s">
        <v>230</v>
      </c>
      <c r="D20" s="310"/>
      <c r="E20" s="310"/>
      <c r="F20" s="343">
        <f>'PF-4'!C26</f>
        <v>846911</v>
      </c>
      <c r="G20" s="338"/>
      <c r="H20" s="310" t="s">
        <v>122</v>
      </c>
      <c r="I20" s="310"/>
      <c r="J20" s="310"/>
      <c r="K20" s="291"/>
      <c r="L20" s="310"/>
    </row>
    <row r="21" spans="1:25" ht="12" customHeight="1" x14ac:dyDescent="0.25">
      <c r="A21" s="340">
        <f>A20+1</f>
        <v>10</v>
      </c>
      <c r="B21" s="336"/>
      <c r="C21" s="310"/>
      <c r="D21" s="310"/>
      <c r="E21" s="310"/>
      <c r="F21" s="345">
        <v>-103005.27501446352</v>
      </c>
      <c r="G21" s="338"/>
      <c r="H21" s="310" t="s">
        <v>253</v>
      </c>
      <c r="I21" s="310"/>
      <c r="J21" s="310"/>
      <c r="K21" s="291"/>
      <c r="L21" s="310"/>
    </row>
    <row r="22" spans="1:25" ht="12" customHeight="1" x14ac:dyDescent="0.25">
      <c r="A22" s="340">
        <f t="shared" ref="A22:A31" si="0">A21+1</f>
        <v>11</v>
      </c>
      <c r="B22" s="336"/>
      <c r="C22" s="310"/>
      <c r="D22" s="310"/>
      <c r="E22" s="310"/>
      <c r="F22" s="345">
        <v>-54970.385120591505</v>
      </c>
      <c r="G22" s="338"/>
      <c r="H22" s="310" t="s">
        <v>254</v>
      </c>
      <c r="I22" s="310"/>
      <c r="J22" s="310"/>
      <c r="K22" s="291"/>
      <c r="L22" s="310"/>
    </row>
    <row r="23" spans="1:25" ht="12" customHeight="1" x14ac:dyDescent="0.25">
      <c r="A23" s="340">
        <f t="shared" si="0"/>
        <v>12</v>
      </c>
      <c r="B23" s="336"/>
      <c r="C23" s="310"/>
      <c r="D23" s="310"/>
      <c r="E23" s="310"/>
      <c r="F23" s="345">
        <v>-20581.111261747021</v>
      </c>
      <c r="G23" s="338"/>
      <c r="H23" s="310" t="s">
        <v>255</v>
      </c>
      <c r="I23" s="310"/>
      <c r="J23" s="310"/>
      <c r="K23" s="291"/>
      <c r="L23" s="310"/>
    </row>
    <row r="24" spans="1:25" ht="12" customHeight="1" x14ac:dyDescent="0.25">
      <c r="A24" s="340">
        <f t="shared" si="0"/>
        <v>13</v>
      </c>
      <c r="B24" s="336"/>
      <c r="C24" s="310"/>
      <c r="D24" s="310"/>
      <c r="E24" s="310"/>
      <c r="F24" s="345">
        <v>-8788.1584367098149</v>
      </c>
      <c r="G24" s="338"/>
      <c r="H24" s="310" t="s">
        <v>256</v>
      </c>
      <c r="I24" s="310"/>
      <c r="J24" s="310"/>
      <c r="K24" s="291"/>
      <c r="L24" s="310"/>
    </row>
    <row r="25" spans="1:25" ht="12" customHeight="1" x14ac:dyDescent="0.25">
      <c r="A25" s="340">
        <f t="shared" si="0"/>
        <v>14</v>
      </c>
      <c r="B25" s="336"/>
      <c r="C25" s="310"/>
      <c r="D25" s="310"/>
      <c r="E25" s="310"/>
      <c r="F25" s="345">
        <v>-6496.269678889138</v>
      </c>
      <c r="G25" s="338"/>
      <c r="H25" s="310" t="s">
        <v>257</v>
      </c>
      <c r="I25" s="270"/>
      <c r="J25" s="270"/>
      <c r="K25" s="270"/>
      <c r="L25" s="310"/>
    </row>
    <row r="26" spans="1:25" ht="12" customHeight="1" x14ac:dyDescent="0.25">
      <c r="A26" s="340">
        <f t="shared" si="0"/>
        <v>15</v>
      </c>
      <c r="B26" s="336"/>
      <c r="C26" s="310"/>
      <c r="D26" s="310"/>
      <c r="E26" s="310"/>
      <c r="F26" s="345">
        <v>-3383.6409999999923</v>
      </c>
      <c r="G26" s="338"/>
      <c r="H26" s="310" t="s">
        <v>258</v>
      </c>
      <c r="I26" s="346"/>
      <c r="J26" s="346"/>
      <c r="K26" s="347"/>
      <c r="L26" s="310"/>
    </row>
    <row r="27" spans="1:25" ht="12" customHeight="1" x14ac:dyDescent="0.25">
      <c r="A27" s="340">
        <f t="shared" si="0"/>
        <v>16</v>
      </c>
      <c r="B27" s="336"/>
      <c r="C27" s="310"/>
      <c r="D27" s="310"/>
      <c r="E27" s="310"/>
      <c r="F27" s="345">
        <v>-2723.9479999999749</v>
      </c>
      <c r="G27" s="338"/>
      <c r="H27" s="310" t="s">
        <v>259</v>
      </c>
      <c r="I27" s="346"/>
      <c r="J27" s="346"/>
      <c r="K27" s="347"/>
      <c r="L27" s="310"/>
    </row>
    <row r="28" spans="1:25" ht="12" customHeight="1" x14ac:dyDescent="0.25">
      <c r="A28" s="340">
        <f t="shared" si="0"/>
        <v>17</v>
      </c>
      <c r="B28" s="336"/>
      <c r="C28" s="310"/>
      <c r="D28" s="310"/>
      <c r="E28" s="310"/>
      <c r="F28" s="345">
        <v>-2001.9011949047344</v>
      </c>
      <c r="G28" s="338"/>
      <c r="H28" s="310" t="s">
        <v>260</v>
      </c>
      <c r="I28" s="346"/>
      <c r="J28" s="346"/>
      <c r="K28" s="347"/>
      <c r="L28" s="310"/>
      <c r="S28" s="184"/>
      <c r="T28" s="186"/>
      <c r="U28" s="186"/>
      <c r="V28" s="186"/>
      <c r="W28" s="186"/>
      <c r="X28" s="186"/>
      <c r="Y28" s="186"/>
    </row>
    <row r="29" spans="1:25" ht="12" customHeight="1" x14ac:dyDescent="0.25">
      <c r="A29" s="340">
        <f t="shared" si="0"/>
        <v>18</v>
      </c>
      <c r="B29" s="336"/>
      <c r="C29" s="310"/>
      <c r="D29" s="310"/>
      <c r="E29" s="310"/>
      <c r="F29" s="348">
        <v>8868</v>
      </c>
      <c r="G29" s="338"/>
      <c r="H29" s="310" t="s">
        <v>261</v>
      </c>
      <c r="I29" s="346"/>
      <c r="J29" s="346"/>
      <c r="K29" s="347"/>
      <c r="L29" s="310"/>
    </row>
    <row r="30" spans="1:25" ht="12" customHeight="1" x14ac:dyDescent="0.25">
      <c r="A30" s="340">
        <f t="shared" si="0"/>
        <v>19</v>
      </c>
      <c r="B30" s="336"/>
      <c r="C30" s="310"/>
      <c r="D30" s="310"/>
      <c r="E30" s="310"/>
      <c r="F30" s="343">
        <f>'PF-4'!D26</f>
        <v>653828</v>
      </c>
      <c r="G30" s="338"/>
      <c r="H30" s="310" t="s">
        <v>124</v>
      </c>
      <c r="I30" s="344"/>
      <c r="J30" s="344"/>
      <c r="K30" s="344"/>
      <c r="L30" s="310"/>
    </row>
    <row r="31" spans="1:25" ht="12" customHeight="1" x14ac:dyDescent="0.25">
      <c r="A31" s="340">
        <f t="shared" si="0"/>
        <v>20</v>
      </c>
      <c r="B31" s="344" t="s">
        <v>262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186"/>
      <c r="N31" s="186"/>
      <c r="P31" s="184"/>
      <c r="Q31" s="187"/>
    </row>
    <row r="32" spans="1:25" ht="9" customHeight="1" x14ac:dyDescent="0.25">
      <c r="A32" s="340"/>
      <c r="B32" s="336"/>
      <c r="C32" s="310"/>
      <c r="D32" s="310"/>
      <c r="E32" s="310"/>
      <c r="F32" s="345"/>
      <c r="G32" s="338"/>
      <c r="H32" s="310"/>
      <c r="I32" s="310"/>
      <c r="J32" s="310"/>
      <c r="K32" s="291"/>
      <c r="L32" s="310"/>
    </row>
    <row r="33" spans="1:12" ht="12" customHeight="1" x14ac:dyDescent="0.25">
      <c r="A33" s="340">
        <v>21</v>
      </c>
      <c r="B33" s="336">
        <v>3</v>
      </c>
      <c r="C33" s="310" t="s">
        <v>166</v>
      </c>
      <c r="D33" s="310"/>
      <c r="E33" s="310"/>
      <c r="F33" s="343">
        <f>'PF-4'!C43</f>
        <v>84371</v>
      </c>
      <c r="G33" s="338"/>
      <c r="H33" s="310" t="s">
        <v>122</v>
      </c>
      <c r="I33" s="310"/>
      <c r="J33" s="310"/>
      <c r="K33" s="291"/>
      <c r="L33" s="310"/>
    </row>
    <row r="34" spans="1:12" ht="12" customHeight="1" x14ac:dyDescent="0.25">
      <c r="A34" s="340">
        <f>A33+1</f>
        <v>22</v>
      </c>
      <c r="B34" s="336"/>
      <c r="C34" s="310"/>
      <c r="D34" s="310"/>
      <c r="E34" s="310"/>
      <c r="F34" s="345">
        <v>75</v>
      </c>
      <c r="G34" s="310"/>
      <c r="H34" s="310" t="s">
        <v>263</v>
      </c>
      <c r="I34" s="310"/>
      <c r="J34" s="310"/>
      <c r="K34" s="291"/>
      <c r="L34" s="310"/>
    </row>
    <row r="35" spans="1:12" ht="12" customHeight="1" x14ac:dyDescent="0.25">
      <c r="A35" s="340">
        <f t="shared" ref="A35:A44" si="1">A34+1</f>
        <v>23</v>
      </c>
      <c r="B35" s="336"/>
      <c r="C35" s="310"/>
      <c r="D35" s="310"/>
      <c r="E35" s="310"/>
      <c r="F35" s="345">
        <v>4454.5392336882651</v>
      </c>
      <c r="G35" s="310"/>
      <c r="H35" s="310" t="s">
        <v>264</v>
      </c>
      <c r="I35" s="310"/>
      <c r="J35" s="310"/>
      <c r="K35" s="291"/>
      <c r="L35" s="310"/>
    </row>
    <row r="36" spans="1:12" ht="12" customHeight="1" x14ac:dyDescent="0.25">
      <c r="A36" s="340">
        <f t="shared" si="1"/>
        <v>24</v>
      </c>
      <c r="B36" s="336"/>
      <c r="C36" s="310"/>
      <c r="D36" s="310"/>
      <c r="E36" s="310"/>
      <c r="F36" s="345">
        <v>4695.588814416622</v>
      </c>
      <c r="G36" s="310"/>
      <c r="H36" s="310" t="s">
        <v>265</v>
      </c>
      <c r="I36" s="310"/>
      <c r="J36" s="310"/>
      <c r="K36" s="291"/>
      <c r="L36" s="310"/>
    </row>
    <row r="37" spans="1:12" ht="12" customHeight="1" x14ac:dyDescent="0.25">
      <c r="A37" s="340">
        <f t="shared" si="1"/>
        <v>25</v>
      </c>
      <c r="B37" s="336"/>
      <c r="C37" s="310"/>
      <c r="D37" s="310"/>
      <c r="E37" s="310"/>
      <c r="F37" s="345">
        <v>-8573.0230055532156</v>
      </c>
      <c r="G37" s="310"/>
      <c r="H37" s="164" t="s">
        <v>266</v>
      </c>
      <c r="I37" s="310"/>
      <c r="J37" s="310"/>
      <c r="K37" s="291"/>
      <c r="L37" s="310"/>
    </row>
    <row r="38" spans="1:12" ht="12" customHeight="1" x14ac:dyDescent="0.25">
      <c r="A38" s="340">
        <f t="shared" si="1"/>
        <v>26</v>
      </c>
      <c r="B38" s="336"/>
      <c r="C38" s="310"/>
      <c r="D38" s="310"/>
      <c r="E38" s="310"/>
      <c r="F38" s="345">
        <v>-63.75</v>
      </c>
      <c r="G38" s="310"/>
      <c r="H38" s="164" t="s">
        <v>267</v>
      </c>
      <c r="I38" s="310"/>
      <c r="J38" s="310"/>
      <c r="K38" s="291"/>
      <c r="L38" s="310"/>
    </row>
    <row r="39" spans="1:12" ht="12" customHeight="1" x14ac:dyDescent="0.25">
      <c r="A39" s="340">
        <f t="shared" si="1"/>
        <v>27</v>
      </c>
      <c r="B39" s="336"/>
      <c r="C39" s="310"/>
      <c r="D39" s="310"/>
      <c r="E39" s="310"/>
      <c r="F39" s="345">
        <v>-4809.35275306937</v>
      </c>
      <c r="G39" s="310"/>
      <c r="H39" s="164" t="s">
        <v>268</v>
      </c>
      <c r="I39" s="310"/>
      <c r="J39" s="310"/>
      <c r="K39" s="291"/>
      <c r="L39" s="310"/>
    </row>
    <row r="40" spans="1:12" ht="12" customHeight="1" x14ac:dyDescent="0.25">
      <c r="A40" s="340">
        <f t="shared" si="1"/>
        <v>28</v>
      </c>
      <c r="B40" s="336"/>
      <c r="C40" s="310"/>
      <c r="D40" s="310"/>
      <c r="E40" s="310"/>
      <c r="F40" s="345">
        <v>-525.5</v>
      </c>
      <c r="G40" s="310"/>
      <c r="H40" s="164" t="s">
        <v>269</v>
      </c>
      <c r="I40" s="310"/>
      <c r="J40" s="310"/>
      <c r="K40" s="291"/>
      <c r="L40" s="310"/>
    </row>
    <row r="41" spans="1:12" ht="12" customHeight="1" x14ac:dyDescent="0.25">
      <c r="A41" s="340">
        <f t="shared" si="1"/>
        <v>29</v>
      </c>
      <c r="B41" s="336"/>
      <c r="C41" s="310"/>
      <c r="D41" s="310"/>
      <c r="E41" s="310"/>
      <c r="F41" s="345">
        <v>10025</v>
      </c>
      <c r="G41" s="310"/>
      <c r="H41" s="164" t="s">
        <v>270</v>
      </c>
      <c r="I41" s="310"/>
      <c r="J41" s="310"/>
      <c r="K41" s="291"/>
      <c r="L41" s="310"/>
    </row>
    <row r="42" spans="1:12" ht="12" customHeight="1" x14ac:dyDescent="0.25">
      <c r="A42" s="340">
        <f t="shared" si="1"/>
        <v>30</v>
      </c>
      <c r="B42" s="336"/>
      <c r="C42" s="310"/>
      <c r="D42" s="310"/>
      <c r="E42" s="310"/>
      <c r="F42" s="345">
        <v>-122</v>
      </c>
      <c r="G42" s="310"/>
      <c r="H42" s="164" t="s">
        <v>251</v>
      </c>
      <c r="I42" s="310"/>
      <c r="J42" s="310"/>
      <c r="K42" s="291"/>
      <c r="L42" s="310"/>
    </row>
    <row r="43" spans="1:12" ht="12" customHeight="1" x14ac:dyDescent="0.25">
      <c r="A43" s="340">
        <f t="shared" si="1"/>
        <v>31</v>
      </c>
      <c r="B43" s="336"/>
      <c r="C43" s="310"/>
      <c r="D43" s="310"/>
      <c r="E43" s="310"/>
      <c r="F43" s="349">
        <f>'PF-4'!D43</f>
        <v>89528</v>
      </c>
      <c r="G43" s="338"/>
      <c r="H43" s="310" t="s">
        <v>124</v>
      </c>
      <c r="I43" s="344"/>
      <c r="J43" s="344"/>
      <c r="K43" s="344"/>
      <c r="L43" s="310"/>
    </row>
    <row r="44" spans="1:12" ht="12" customHeight="1" x14ac:dyDescent="0.25">
      <c r="A44" s="340">
        <f t="shared" si="1"/>
        <v>32</v>
      </c>
      <c r="B44" s="344" t="s">
        <v>271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</row>
    <row r="45" spans="1:12" ht="9" customHeight="1" x14ac:dyDescent="0.25">
      <c r="A45" s="340"/>
      <c r="B45" s="336"/>
      <c r="C45" s="310"/>
      <c r="D45" s="310"/>
      <c r="E45" s="310"/>
      <c r="F45" s="345"/>
      <c r="G45" s="338"/>
      <c r="H45" s="310"/>
      <c r="I45" s="310"/>
      <c r="J45" s="310"/>
      <c r="K45" s="291"/>
      <c r="L45" s="310"/>
    </row>
    <row r="46" spans="1:12" ht="12" customHeight="1" x14ac:dyDescent="0.25">
      <c r="A46" s="340">
        <v>33</v>
      </c>
      <c r="B46" s="336">
        <v>4</v>
      </c>
      <c r="C46" s="270" t="s">
        <v>235</v>
      </c>
      <c r="D46" s="270"/>
      <c r="E46" s="310"/>
      <c r="F46" s="343">
        <f>'PF-4'!C56</f>
        <v>225970</v>
      </c>
      <c r="G46" s="338"/>
      <c r="H46" s="310" t="s">
        <v>122</v>
      </c>
      <c r="I46" s="310"/>
      <c r="J46" s="310"/>
      <c r="K46" s="291"/>
      <c r="L46" s="310"/>
    </row>
    <row r="47" spans="1:12" ht="12" customHeight="1" x14ac:dyDescent="0.25">
      <c r="A47" s="340">
        <f>A46+1</f>
        <v>34</v>
      </c>
      <c r="B47" s="336"/>
      <c r="C47" s="270" t="s">
        <v>272</v>
      </c>
      <c r="D47" s="270"/>
      <c r="E47" s="310"/>
      <c r="F47" s="345">
        <v>-4553</v>
      </c>
      <c r="G47" s="338"/>
      <c r="H47" s="310" t="s">
        <v>273</v>
      </c>
      <c r="I47" s="310"/>
      <c r="J47" s="310"/>
      <c r="K47" s="291"/>
      <c r="L47" s="310"/>
    </row>
    <row r="48" spans="1:12" ht="12" customHeight="1" x14ac:dyDescent="0.25">
      <c r="A48" s="340">
        <f t="shared" ref="A48:A57" si="2">A47+1</f>
        <v>35</v>
      </c>
      <c r="B48" s="336"/>
      <c r="C48" s="310"/>
      <c r="D48" s="310"/>
      <c r="E48" s="310"/>
      <c r="F48" s="345">
        <v>-568</v>
      </c>
      <c r="G48" s="338"/>
      <c r="H48" s="310" t="s">
        <v>274</v>
      </c>
      <c r="I48" s="310"/>
      <c r="J48" s="310"/>
      <c r="K48" s="291"/>
      <c r="L48" s="310"/>
    </row>
    <row r="49" spans="1:12" ht="12" customHeight="1" x14ac:dyDescent="0.25">
      <c r="A49" s="340">
        <f t="shared" si="2"/>
        <v>36</v>
      </c>
      <c r="B49" s="336"/>
      <c r="C49" s="310"/>
      <c r="D49" s="310"/>
      <c r="E49" s="310"/>
      <c r="F49" s="345">
        <v>975</v>
      </c>
      <c r="G49" s="338"/>
      <c r="H49" s="310" t="s">
        <v>275</v>
      </c>
      <c r="I49" s="310"/>
      <c r="J49" s="310"/>
      <c r="K49" s="291"/>
      <c r="L49" s="310"/>
    </row>
    <row r="50" spans="1:12" ht="12" customHeight="1" x14ac:dyDescent="0.25">
      <c r="A50" s="340">
        <f t="shared" si="2"/>
        <v>37</v>
      </c>
      <c r="B50" s="336"/>
      <c r="C50" s="310"/>
      <c r="D50" s="310"/>
      <c r="E50" s="310"/>
      <c r="F50" s="345">
        <v>546</v>
      </c>
      <c r="G50" s="338"/>
      <c r="H50" s="310" t="s">
        <v>276</v>
      </c>
      <c r="I50" s="310"/>
      <c r="J50" s="310"/>
      <c r="K50" s="291"/>
      <c r="L50" s="310"/>
    </row>
    <row r="51" spans="1:12" ht="12" customHeight="1" x14ac:dyDescent="0.25">
      <c r="A51" s="340">
        <f t="shared" si="2"/>
        <v>38</v>
      </c>
      <c r="B51" s="310"/>
      <c r="C51" s="310"/>
      <c r="D51" s="310"/>
      <c r="E51" s="310"/>
      <c r="F51" s="345">
        <v>1712</v>
      </c>
      <c r="G51" s="310"/>
      <c r="H51" s="310" t="s">
        <v>277</v>
      </c>
      <c r="I51" s="310"/>
      <c r="J51" s="310"/>
      <c r="K51" s="291"/>
      <c r="L51" s="310"/>
    </row>
    <row r="52" spans="1:12" ht="12" customHeight="1" x14ac:dyDescent="0.25">
      <c r="A52" s="340">
        <f t="shared" si="2"/>
        <v>39</v>
      </c>
      <c r="B52" s="336"/>
      <c r="C52" s="310"/>
      <c r="D52" s="310"/>
      <c r="E52" s="310"/>
      <c r="F52" s="350">
        <v>-1117</v>
      </c>
      <c r="G52" s="338"/>
      <c r="H52" s="310" t="s">
        <v>278</v>
      </c>
      <c r="I52" s="310"/>
      <c r="J52" s="310"/>
      <c r="K52" s="310"/>
      <c r="L52" s="310"/>
    </row>
    <row r="53" spans="1:12" ht="12" customHeight="1" x14ac:dyDescent="0.25">
      <c r="A53" s="340">
        <f t="shared" si="2"/>
        <v>40</v>
      </c>
      <c r="B53" s="310"/>
      <c r="C53" s="310"/>
      <c r="D53" s="310"/>
      <c r="E53" s="310"/>
      <c r="F53" s="350">
        <v>-608</v>
      </c>
      <c r="H53" s="310" t="s">
        <v>279</v>
      </c>
      <c r="I53" s="310"/>
      <c r="J53" s="310"/>
      <c r="K53" s="291"/>
      <c r="L53" s="310"/>
    </row>
    <row r="54" spans="1:12" ht="12" customHeight="1" x14ac:dyDescent="0.25">
      <c r="A54" s="340">
        <f t="shared" si="2"/>
        <v>41</v>
      </c>
      <c r="B54" s="336"/>
      <c r="C54" s="310"/>
      <c r="D54" s="310"/>
      <c r="E54" s="310"/>
      <c r="F54" s="350">
        <v>-1614</v>
      </c>
      <c r="G54" s="338"/>
      <c r="H54" s="310" t="s">
        <v>280</v>
      </c>
      <c r="I54" s="310"/>
      <c r="J54" s="310"/>
      <c r="K54" s="291"/>
      <c r="L54" s="310"/>
    </row>
    <row r="55" spans="1:12" ht="12" customHeight="1" x14ac:dyDescent="0.25">
      <c r="A55" s="340">
        <f t="shared" si="2"/>
        <v>42</v>
      </c>
      <c r="B55" s="336"/>
      <c r="C55" s="310"/>
      <c r="D55" s="310"/>
      <c r="E55" s="310"/>
      <c r="F55" s="345">
        <v>-604</v>
      </c>
      <c r="G55" s="338"/>
      <c r="H55" s="310" t="s">
        <v>281</v>
      </c>
      <c r="J55" s="310"/>
      <c r="K55" s="291"/>
      <c r="L55" s="310"/>
    </row>
    <row r="56" spans="1:12" ht="12" customHeight="1" x14ac:dyDescent="0.25">
      <c r="A56" s="340">
        <f t="shared" si="2"/>
        <v>43</v>
      </c>
      <c r="B56" s="336"/>
      <c r="C56" s="310"/>
      <c r="D56" s="310"/>
      <c r="E56" s="310"/>
      <c r="F56" s="348">
        <v>-3501</v>
      </c>
      <c r="G56" s="338"/>
      <c r="H56" s="310" t="s">
        <v>251</v>
      </c>
      <c r="I56" s="310"/>
      <c r="J56" s="310"/>
      <c r="K56" s="291"/>
      <c r="L56" s="310"/>
    </row>
    <row r="57" spans="1:12" ht="12" customHeight="1" x14ac:dyDescent="0.25">
      <c r="A57" s="340">
        <f t="shared" si="2"/>
        <v>44</v>
      </c>
      <c r="B57" s="336"/>
      <c r="C57" s="310"/>
      <c r="D57" s="310"/>
      <c r="E57" s="310"/>
      <c r="F57" s="343">
        <f>'PF-4'!D56</f>
        <v>216638</v>
      </c>
      <c r="G57" s="338"/>
      <c r="H57" s="310" t="s">
        <v>124</v>
      </c>
      <c r="I57" s="310"/>
      <c r="J57" s="310"/>
      <c r="K57" s="291"/>
      <c r="L57" s="310"/>
    </row>
    <row r="58" spans="1:12" ht="9" customHeight="1" x14ac:dyDescent="0.25">
      <c r="A58" s="340"/>
      <c r="B58" s="175"/>
      <c r="C58" s="310"/>
      <c r="D58" s="310"/>
      <c r="E58" s="310"/>
      <c r="F58" s="345"/>
      <c r="G58" s="338"/>
      <c r="H58" s="310"/>
      <c r="I58" s="310"/>
      <c r="J58" s="310"/>
      <c r="K58" s="291"/>
      <c r="L58" s="310"/>
    </row>
    <row r="59" spans="1:12" ht="12" customHeight="1" x14ac:dyDescent="0.25">
      <c r="A59" s="331">
        <v>45</v>
      </c>
      <c r="B59" s="336">
        <v>4</v>
      </c>
      <c r="C59" s="270" t="s">
        <v>235</v>
      </c>
      <c r="D59" s="270"/>
      <c r="E59" s="310"/>
      <c r="F59" s="343">
        <f>'PF-4'!C57+'PF-4'!C58</f>
        <v>5739</v>
      </c>
      <c r="G59" s="338"/>
      <c r="H59" s="310" t="s">
        <v>122</v>
      </c>
      <c r="I59" s="310"/>
      <c r="J59" s="310"/>
      <c r="K59" s="291"/>
      <c r="L59" s="310"/>
    </row>
    <row r="60" spans="1:12" ht="12" customHeight="1" x14ac:dyDescent="0.25">
      <c r="A60" s="340">
        <v>46</v>
      </c>
      <c r="B60" s="175"/>
      <c r="C60" s="310" t="s">
        <v>282</v>
      </c>
      <c r="D60" s="310"/>
      <c r="E60" s="310"/>
      <c r="F60" s="345">
        <v>841</v>
      </c>
      <c r="G60" s="338"/>
      <c r="H60" s="310" t="s">
        <v>276</v>
      </c>
      <c r="I60" s="310"/>
      <c r="J60" s="310"/>
      <c r="K60" s="291"/>
      <c r="L60" s="310"/>
    </row>
    <row r="61" spans="1:12" ht="12" customHeight="1" x14ac:dyDescent="0.25">
      <c r="A61" s="340">
        <v>47</v>
      </c>
      <c r="B61" s="175"/>
      <c r="C61" s="310"/>
      <c r="D61" s="310"/>
      <c r="E61" s="310"/>
      <c r="F61" s="348">
        <v>672</v>
      </c>
      <c r="G61" s="338"/>
      <c r="H61" s="310" t="s">
        <v>251</v>
      </c>
      <c r="I61" s="310"/>
      <c r="J61" s="310"/>
      <c r="K61" s="291"/>
      <c r="L61" s="310"/>
    </row>
    <row r="62" spans="1:12" ht="12" customHeight="1" x14ac:dyDescent="0.25">
      <c r="A62" s="331">
        <v>48</v>
      </c>
      <c r="B62" s="175"/>
      <c r="C62" s="310"/>
      <c r="D62" s="310"/>
      <c r="E62" s="310"/>
      <c r="F62" s="351">
        <f>'PF-4'!D57+'PF-4'!D58</f>
        <v>7252</v>
      </c>
      <c r="G62" s="256"/>
      <c r="H62" s="310" t="s">
        <v>124</v>
      </c>
      <c r="I62" s="310"/>
      <c r="J62" s="310"/>
      <c r="K62" s="291"/>
      <c r="L62" s="310"/>
    </row>
    <row r="63" spans="1:12" ht="12" customHeight="1" x14ac:dyDescent="0.25">
      <c r="A63" s="340">
        <v>49</v>
      </c>
      <c r="B63" s="344" t="s">
        <v>283</v>
      </c>
      <c r="C63" s="344"/>
      <c r="D63" s="344"/>
      <c r="E63" s="344"/>
      <c r="F63" s="344"/>
      <c r="G63" s="344"/>
      <c r="H63" s="344"/>
      <c r="I63" s="310"/>
      <c r="J63" s="310"/>
      <c r="K63" s="291"/>
      <c r="L63" s="310"/>
    </row>
    <row r="64" spans="1:12" ht="3" customHeight="1" x14ac:dyDescent="0.25">
      <c r="A64" s="331"/>
      <c r="B64" s="310"/>
      <c r="C64" s="310"/>
      <c r="D64" s="310"/>
      <c r="E64" s="310"/>
      <c r="F64" s="310"/>
      <c r="G64" s="310"/>
      <c r="H64" s="310"/>
      <c r="I64" s="310"/>
      <c r="J64" s="344"/>
      <c r="K64" s="310"/>
      <c r="L64" s="310"/>
    </row>
    <row r="65" spans="1:12" ht="12" customHeight="1" x14ac:dyDescent="0.25">
      <c r="A65" s="309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</row>
    <row r="66" spans="1:12" ht="12" customHeight="1" x14ac:dyDescent="0.25">
      <c r="A66" s="309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44"/>
    </row>
    <row r="67" spans="1:12" ht="12" customHeight="1" x14ac:dyDescent="0.25">
      <c r="A67" s="331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44"/>
    </row>
    <row r="68" spans="1:12" ht="12" customHeight="1" x14ac:dyDescent="0.25">
      <c r="A68" s="331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</row>
    <row r="69" spans="1:12" ht="12" customHeight="1" x14ac:dyDescent="0.25">
      <c r="A69" s="309"/>
    </row>
    <row r="70" spans="1:12" ht="12" customHeight="1" x14ac:dyDescent="0.25">
      <c r="A70" s="309"/>
    </row>
    <row r="71" spans="1:12" ht="12" customHeight="1" x14ac:dyDescent="0.25">
      <c r="A71" s="309"/>
    </row>
    <row r="72" spans="1:12" ht="1.5" customHeight="1" x14ac:dyDescent="0.2"/>
    <row r="73" spans="1:12" ht="1.5" customHeight="1" x14ac:dyDescent="0.2"/>
  </sheetData>
  <printOptions horizontalCentered="1"/>
  <pageMargins left="0.75" right="0.75" top="0.5" bottom="0.8" header="0" footer="0.5"/>
  <pageSetup scale="86" fitToWidth="2" fitToHeight="2" orientation="portrait" r:id="rId1"/>
  <headerFooter>
    <oddFooter>&amp;L&amp;"Verdana,Bold"&amp;10Manitoba Public Insurance&amp;C&amp;"Verdana,Bold"&amp;10&amp;P of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68"/>
  <sheetViews>
    <sheetView showGridLines="0" topLeftCell="A4" zoomScaleNormal="100" zoomScaleSheetLayoutView="90" workbookViewId="0">
      <selection activeCell="M12" sqref="M12"/>
    </sheetView>
  </sheetViews>
  <sheetFormatPr defaultColWidth="8.85546875" defaultRowHeight="12.75" x14ac:dyDescent="0.2"/>
  <cols>
    <col min="1" max="1" width="4.7109375" style="315" customWidth="1"/>
    <col min="2" max="2" width="31.85546875" style="213" customWidth="1"/>
    <col min="3" max="3" width="10.7109375" style="213" customWidth="1"/>
    <col min="4" max="4" width="13.42578125" style="213" customWidth="1"/>
    <col min="5" max="5" width="13.42578125" style="316" customWidth="1"/>
    <col min="6" max="6" width="5" style="38" customWidth="1"/>
    <col min="7" max="7" width="11.85546875" style="314" customWidth="1"/>
    <col min="8" max="8" width="3.7109375" style="213" customWidth="1"/>
    <col min="9" max="16384" width="8.85546875" style="213"/>
  </cols>
  <sheetData>
    <row r="1" spans="1:8" s="157" customFormat="1" ht="15.75" x14ac:dyDescent="0.25">
      <c r="A1" s="154" t="s">
        <v>284</v>
      </c>
      <c r="B1" s="156"/>
      <c r="C1" s="156"/>
      <c r="D1" s="156"/>
      <c r="E1" s="156"/>
      <c r="F1" s="156"/>
      <c r="G1" s="253"/>
      <c r="H1" s="156"/>
    </row>
    <row r="2" spans="1:8" s="161" customFormat="1" ht="15.75" x14ac:dyDescent="0.25">
      <c r="A2" s="159" t="s">
        <v>285</v>
      </c>
      <c r="B2" s="156"/>
      <c r="C2" s="156"/>
      <c r="D2" s="156"/>
      <c r="E2" s="156"/>
      <c r="F2" s="156"/>
      <c r="G2" s="253"/>
      <c r="H2" s="156"/>
    </row>
    <row r="6" spans="1:8" ht="11.25" customHeight="1" x14ac:dyDescent="0.25">
      <c r="A6" s="254" t="s">
        <v>0</v>
      </c>
      <c r="B6" s="172"/>
      <c r="C6" s="255">
        <v>2021</v>
      </c>
      <c r="D6" s="255">
        <v>2022</v>
      </c>
      <c r="E6" s="256"/>
      <c r="F6" s="257"/>
      <c r="G6" s="258" t="s">
        <v>221</v>
      </c>
      <c r="H6" s="212"/>
    </row>
    <row r="7" spans="1:8" ht="11.25" customHeight="1" x14ac:dyDescent="0.25">
      <c r="A7" s="254" t="s">
        <v>1</v>
      </c>
      <c r="B7" s="164"/>
      <c r="C7" s="259" t="s">
        <v>286</v>
      </c>
      <c r="D7" s="259" t="s">
        <v>287</v>
      </c>
      <c r="E7" s="260" t="s">
        <v>224</v>
      </c>
      <c r="F7" s="261" t="s">
        <v>225</v>
      </c>
      <c r="G7" s="262" t="s">
        <v>226</v>
      </c>
      <c r="H7" s="263"/>
    </row>
    <row r="8" spans="1:8" ht="12" customHeight="1" x14ac:dyDescent="0.25">
      <c r="A8" s="254">
        <v>1</v>
      </c>
      <c r="B8" s="352" t="s">
        <v>227</v>
      </c>
      <c r="C8" s="265" t="s">
        <v>228</v>
      </c>
      <c r="D8" s="265" t="s">
        <v>228</v>
      </c>
      <c r="E8" s="265" t="s">
        <v>228</v>
      </c>
      <c r="F8" s="266"/>
      <c r="G8" s="267" t="s">
        <v>229</v>
      </c>
      <c r="H8" s="263"/>
    </row>
    <row r="9" spans="1:8" ht="12" customHeight="1" x14ac:dyDescent="0.2">
      <c r="A9" s="268">
        <v>2</v>
      </c>
      <c r="B9" s="279" t="s">
        <v>246</v>
      </c>
      <c r="C9" s="269"/>
      <c r="D9" s="269"/>
      <c r="E9" s="270"/>
      <c r="F9" s="271"/>
      <c r="G9" s="272"/>
    </row>
    <row r="10" spans="1:8" ht="12" customHeight="1" x14ac:dyDescent="0.2">
      <c r="A10" s="268">
        <v>3</v>
      </c>
      <c r="B10" s="273" t="s">
        <v>144</v>
      </c>
      <c r="C10" s="274">
        <v>1006302</v>
      </c>
      <c r="D10" s="274">
        <v>1035261</v>
      </c>
      <c r="E10" s="274">
        <v>28959</v>
      </c>
      <c r="F10" s="271"/>
      <c r="G10" s="275">
        <v>2.8777643291973978</v>
      </c>
      <c r="H10" s="276"/>
    </row>
    <row r="11" spans="1:8" ht="12" customHeight="1" x14ac:dyDescent="0.2">
      <c r="A11" s="268">
        <v>4</v>
      </c>
      <c r="B11" s="278" t="s">
        <v>145</v>
      </c>
      <c r="C11" s="274">
        <v>68094</v>
      </c>
      <c r="D11" s="274">
        <v>61179</v>
      </c>
      <c r="E11" s="274">
        <v>-6915</v>
      </c>
      <c r="F11" s="271"/>
      <c r="G11" s="275">
        <v>-10.155079742708608</v>
      </c>
      <c r="H11" s="276"/>
    </row>
    <row r="12" spans="1:8" ht="12" customHeight="1" x14ac:dyDescent="0.2">
      <c r="A12" s="268">
        <v>5</v>
      </c>
      <c r="B12" s="273" t="s">
        <v>146</v>
      </c>
      <c r="C12" s="274">
        <v>-13887</v>
      </c>
      <c r="D12" s="274">
        <v>-15629</v>
      </c>
      <c r="E12" s="274">
        <v>-1742</v>
      </c>
      <c r="F12" s="271"/>
      <c r="G12" s="275">
        <v>12.544105998415784</v>
      </c>
      <c r="H12" s="276"/>
    </row>
    <row r="13" spans="1:8" ht="12" customHeight="1" x14ac:dyDescent="0.2">
      <c r="A13" s="268">
        <v>6</v>
      </c>
      <c r="B13" s="279" t="s">
        <v>147</v>
      </c>
      <c r="C13" s="280">
        <v>1060509</v>
      </c>
      <c r="D13" s="280">
        <v>1080811</v>
      </c>
      <c r="E13" s="280">
        <v>20302</v>
      </c>
      <c r="F13" s="281">
        <v>1</v>
      </c>
      <c r="G13" s="282">
        <v>1.9143637630609451</v>
      </c>
      <c r="H13" s="276"/>
    </row>
    <row r="14" spans="1:8" ht="6.75" customHeight="1" x14ac:dyDescent="0.2">
      <c r="A14" s="268"/>
      <c r="B14" s="283"/>
      <c r="C14" s="274"/>
      <c r="D14" s="274"/>
      <c r="E14" s="274"/>
      <c r="F14" s="271"/>
      <c r="G14" s="275"/>
      <c r="H14" s="284"/>
    </row>
    <row r="15" spans="1:8" ht="12" customHeight="1" x14ac:dyDescent="0.2">
      <c r="A15" s="268">
        <v>7</v>
      </c>
      <c r="B15" s="285" t="s">
        <v>148</v>
      </c>
      <c r="C15" s="274"/>
      <c r="D15" s="274"/>
      <c r="E15" s="274"/>
      <c r="F15" s="271"/>
      <c r="G15" s="275"/>
      <c r="H15" s="284"/>
    </row>
    <row r="16" spans="1:8" ht="12" customHeight="1" x14ac:dyDescent="0.2">
      <c r="A16" s="268">
        <v>8</v>
      </c>
      <c r="B16" s="273" t="s">
        <v>144</v>
      </c>
      <c r="C16" s="274">
        <v>1041998</v>
      </c>
      <c r="D16" s="274">
        <v>1070733</v>
      </c>
      <c r="E16" s="274">
        <v>28735</v>
      </c>
      <c r="F16" s="271"/>
      <c r="G16" s="275">
        <v>2.7576828362434478</v>
      </c>
      <c r="H16" s="276"/>
    </row>
    <row r="17" spans="1:16" ht="12" customHeight="1" x14ac:dyDescent="0.2">
      <c r="A17" s="268">
        <v>9</v>
      </c>
      <c r="B17" s="278" t="s">
        <v>145</v>
      </c>
      <c r="C17" s="274">
        <v>67623</v>
      </c>
      <c r="D17" s="274">
        <v>63506</v>
      </c>
      <c r="E17" s="274">
        <v>-4117</v>
      </c>
      <c r="F17" s="271"/>
      <c r="G17" s="275">
        <v>-6.0881652692131372</v>
      </c>
      <c r="H17" s="276"/>
    </row>
    <row r="18" spans="1:16" ht="12" customHeight="1" x14ac:dyDescent="0.2">
      <c r="A18" s="268">
        <v>10</v>
      </c>
      <c r="B18" s="273" t="s">
        <v>146</v>
      </c>
      <c r="C18" s="274">
        <v>-13888</v>
      </c>
      <c r="D18" s="274">
        <v>-15629</v>
      </c>
      <c r="E18" s="274">
        <v>-1741</v>
      </c>
      <c r="F18" s="271"/>
      <c r="G18" s="275">
        <v>12.536002304147464</v>
      </c>
      <c r="H18" s="276"/>
    </row>
    <row r="19" spans="1:16" ht="12" customHeight="1" x14ac:dyDescent="0.2">
      <c r="A19" s="268">
        <v>11</v>
      </c>
      <c r="B19" s="279" t="s">
        <v>149</v>
      </c>
      <c r="C19" s="280">
        <v>1095733</v>
      </c>
      <c r="D19" s="280">
        <v>1118610</v>
      </c>
      <c r="E19" s="280">
        <v>22877</v>
      </c>
      <c r="F19" s="281"/>
      <c r="G19" s="282">
        <v>2.0878261401272025</v>
      </c>
      <c r="H19" s="276"/>
    </row>
    <row r="20" spans="1:16" ht="12" customHeight="1" x14ac:dyDescent="0.2">
      <c r="A20" s="268">
        <v>12</v>
      </c>
      <c r="B20" s="273" t="s">
        <v>150</v>
      </c>
      <c r="C20" s="286">
        <v>27095</v>
      </c>
      <c r="D20" s="286">
        <v>26228</v>
      </c>
      <c r="E20" s="274">
        <v>-867</v>
      </c>
      <c r="F20" s="271"/>
      <c r="G20" s="275">
        <v>-3.199852371286215</v>
      </c>
      <c r="H20" s="276"/>
    </row>
    <row r="21" spans="1:16" ht="12" customHeight="1" x14ac:dyDescent="0.2">
      <c r="A21" s="268">
        <v>13</v>
      </c>
      <c r="B21" s="279" t="s">
        <v>151</v>
      </c>
      <c r="C21" s="280">
        <v>1122828</v>
      </c>
      <c r="D21" s="280">
        <v>1144838</v>
      </c>
      <c r="E21" s="280">
        <v>22010</v>
      </c>
      <c r="F21" s="281"/>
      <c r="G21" s="282">
        <v>1.9602289932206893</v>
      </c>
      <c r="H21" s="276"/>
    </row>
    <row r="22" spans="1:16" ht="6.75" customHeight="1" x14ac:dyDescent="0.2">
      <c r="A22" s="268"/>
      <c r="B22" s="285"/>
      <c r="C22" s="274"/>
      <c r="D22" s="274"/>
      <c r="E22" s="274"/>
      <c r="F22" s="271"/>
      <c r="G22" s="275"/>
      <c r="H22" s="284"/>
    </row>
    <row r="23" spans="1:16" ht="12" customHeight="1" x14ac:dyDescent="0.2">
      <c r="A23" s="268">
        <v>14</v>
      </c>
      <c r="B23" s="285" t="s">
        <v>230</v>
      </c>
      <c r="C23" s="274">
        <v>900171</v>
      </c>
      <c r="D23" s="274">
        <v>839934</v>
      </c>
      <c r="E23" s="274">
        <v>-60237</v>
      </c>
      <c r="F23" s="287"/>
      <c r="G23" s="275">
        <v>-6.6917285715714012</v>
      </c>
      <c r="H23" s="276"/>
    </row>
    <row r="24" spans="1:16" ht="12" customHeight="1" x14ac:dyDescent="0.2">
      <c r="A24" s="268">
        <v>15</v>
      </c>
      <c r="B24" s="273" t="s">
        <v>153</v>
      </c>
      <c r="C24" s="274">
        <v>1300</v>
      </c>
      <c r="D24" s="274">
        <v>3432</v>
      </c>
      <c r="E24" s="274">
        <v>2132</v>
      </c>
      <c r="F24" s="288"/>
      <c r="G24" s="275">
        <v>164</v>
      </c>
      <c r="H24" s="276"/>
      <c r="J24" s="184"/>
      <c r="K24" s="186"/>
      <c r="L24" s="186"/>
      <c r="M24" s="186"/>
      <c r="N24" s="186"/>
      <c r="O24" s="186"/>
      <c r="P24" s="186"/>
    </row>
    <row r="25" spans="1:16" ht="12" customHeight="1" x14ac:dyDescent="0.2">
      <c r="A25" s="268">
        <v>16</v>
      </c>
      <c r="B25" s="273" t="s">
        <v>231</v>
      </c>
      <c r="C25" s="274">
        <v>7209</v>
      </c>
      <c r="D25" s="274">
        <v>12477</v>
      </c>
      <c r="E25" s="274">
        <v>5268</v>
      </c>
      <c r="F25" s="271"/>
      <c r="G25" s="275">
        <v>73.075322513524767</v>
      </c>
      <c r="H25" s="276"/>
    </row>
    <row r="26" spans="1:16" ht="12" customHeight="1" x14ac:dyDescent="0.2">
      <c r="A26" s="268">
        <v>17</v>
      </c>
      <c r="B26" s="285" t="s">
        <v>155</v>
      </c>
      <c r="C26" s="280">
        <v>908680</v>
      </c>
      <c r="D26" s="280">
        <v>855843</v>
      </c>
      <c r="E26" s="280">
        <v>-52837</v>
      </c>
      <c r="F26" s="281">
        <v>2</v>
      </c>
      <c r="G26" s="282">
        <v>-5.8146982436061094</v>
      </c>
      <c r="H26" s="276"/>
    </row>
    <row r="27" spans="1:16" ht="6.75" customHeight="1" x14ac:dyDescent="0.2">
      <c r="A27" s="268"/>
      <c r="B27" s="285"/>
      <c r="C27" s="274"/>
      <c r="D27" s="274"/>
      <c r="E27" s="274"/>
      <c r="F27" s="271"/>
      <c r="G27" s="275"/>
      <c r="H27" s="276"/>
    </row>
    <row r="28" spans="1:16" ht="12" customHeight="1" x14ac:dyDescent="0.2">
      <c r="A28" s="268">
        <v>18</v>
      </c>
      <c r="B28" s="278" t="s">
        <v>156</v>
      </c>
      <c r="C28" s="274">
        <v>143233</v>
      </c>
      <c r="D28" s="274">
        <v>149509</v>
      </c>
      <c r="E28" s="274">
        <v>6276</v>
      </c>
      <c r="F28" s="271">
        <v>4</v>
      </c>
      <c r="G28" s="275">
        <v>4.3816718214377968</v>
      </c>
      <c r="H28" s="276"/>
    </row>
    <row r="29" spans="1:16" ht="12" customHeight="1" x14ac:dyDescent="0.2">
      <c r="A29" s="268">
        <v>19</v>
      </c>
      <c r="B29" s="273" t="s">
        <v>157</v>
      </c>
      <c r="C29" s="274">
        <v>13628</v>
      </c>
      <c r="D29" s="274">
        <v>13249</v>
      </c>
      <c r="E29" s="274">
        <v>-379</v>
      </c>
      <c r="F29" s="271">
        <v>4</v>
      </c>
      <c r="G29" s="275">
        <v>-2.7810390372761962</v>
      </c>
      <c r="H29" s="276"/>
    </row>
    <row r="30" spans="1:16" ht="12" customHeight="1" x14ac:dyDescent="0.2">
      <c r="A30" s="268">
        <v>20</v>
      </c>
      <c r="B30" s="285" t="s">
        <v>158</v>
      </c>
      <c r="C30" s="280">
        <v>1065541</v>
      </c>
      <c r="D30" s="280">
        <v>1018601</v>
      </c>
      <c r="E30" s="280">
        <v>-46940</v>
      </c>
      <c r="F30" s="281"/>
      <c r="G30" s="282">
        <v>-4.4052739406554977</v>
      </c>
      <c r="H30" s="276"/>
    </row>
    <row r="31" spans="1:16" ht="6.75" customHeight="1" x14ac:dyDescent="0.2">
      <c r="A31" s="268"/>
      <c r="B31" s="285"/>
      <c r="C31" s="274"/>
      <c r="D31" s="274"/>
      <c r="E31" s="274"/>
      <c r="F31" s="271"/>
      <c r="G31" s="275"/>
      <c r="H31" s="284"/>
    </row>
    <row r="32" spans="1:16" ht="12" customHeight="1" x14ac:dyDescent="0.2">
      <c r="A32" s="268">
        <v>21</v>
      </c>
      <c r="B32" s="285" t="s">
        <v>159</v>
      </c>
      <c r="C32" s="274"/>
      <c r="D32" s="274"/>
      <c r="E32" s="274"/>
      <c r="F32" s="271"/>
      <c r="G32" s="275"/>
      <c r="H32" s="284"/>
    </row>
    <row r="33" spans="1:8" ht="12" customHeight="1" x14ac:dyDescent="0.2">
      <c r="A33" s="268">
        <v>22</v>
      </c>
      <c r="B33" s="273" t="s">
        <v>160</v>
      </c>
      <c r="C33" s="274">
        <v>72052</v>
      </c>
      <c r="D33" s="274">
        <v>76113</v>
      </c>
      <c r="E33" s="274">
        <v>4061</v>
      </c>
      <c r="F33" s="271">
        <v>4</v>
      </c>
      <c r="G33" s="275">
        <v>5.6362071837006607</v>
      </c>
      <c r="H33" s="276"/>
    </row>
    <row r="34" spans="1:8" ht="12" customHeight="1" x14ac:dyDescent="0.2">
      <c r="A34" s="268">
        <v>23</v>
      </c>
      <c r="B34" s="278" t="s">
        <v>161</v>
      </c>
      <c r="C34" s="274">
        <v>43408</v>
      </c>
      <c r="D34" s="274">
        <v>45961</v>
      </c>
      <c r="E34" s="274">
        <v>2553</v>
      </c>
      <c r="F34" s="271"/>
      <c r="G34" s="275">
        <v>5.881404349428677</v>
      </c>
      <c r="H34" s="276"/>
    </row>
    <row r="35" spans="1:8" ht="12" customHeight="1" x14ac:dyDescent="0.2">
      <c r="A35" s="268">
        <v>24</v>
      </c>
      <c r="B35" s="278" t="s">
        <v>162</v>
      </c>
      <c r="C35" s="274">
        <v>33289</v>
      </c>
      <c r="D35" s="274">
        <v>32607</v>
      </c>
      <c r="E35" s="274">
        <v>-682</v>
      </c>
      <c r="F35" s="271"/>
      <c r="G35" s="275">
        <v>-2.0487248039893058</v>
      </c>
      <c r="H35" s="276"/>
    </row>
    <row r="36" spans="1:8" ht="12" customHeight="1" x14ac:dyDescent="0.2">
      <c r="A36" s="268">
        <v>25</v>
      </c>
      <c r="B36" s="278" t="s">
        <v>163</v>
      </c>
      <c r="C36" s="274">
        <v>5160</v>
      </c>
      <c r="D36" s="274">
        <v>4791</v>
      </c>
      <c r="E36" s="285">
        <v>-369</v>
      </c>
      <c r="F36" s="281">
        <v>4</v>
      </c>
      <c r="G36" s="275">
        <v>-7.1511627906976738</v>
      </c>
      <c r="H36" s="276"/>
    </row>
    <row r="37" spans="1:8" ht="12" customHeight="1" x14ac:dyDescent="0.2">
      <c r="A37" s="268">
        <v>26</v>
      </c>
      <c r="B37" s="285" t="s">
        <v>164</v>
      </c>
      <c r="C37" s="280">
        <v>153909</v>
      </c>
      <c r="D37" s="280">
        <v>159472</v>
      </c>
      <c r="E37" s="280">
        <v>5563</v>
      </c>
      <c r="F37" s="271"/>
      <c r="G37" s="282">
        <v>3.6144734875803235</v>
      </c>
      <c r="H37" s="276"/>
    </row>
    <row r="38" spans="1:8" ht="6.75" customHeight="1" x14ac:dyDescent="0.2">
      <c r="A38" s="268"/>
      <c r="B38" s="274"/>
      <c r="C38" s="274"/>
      <c r="D38" s="274"/>
      <c r="E38" s="274"/>
      <c r="F38" s="271"/>
      <c r="G38" s="275"/>
      <c r="H38" s="284"/>
    </row>
    <row r="39" spans="1:8" ht="12" customHeight="1" x14ac:dyDescent="0.2">
      <c r="A39" s="268">
        <v>27</v>
      </c>
      <c r="B39" s="279" t="s">
        <v>165</v>
      </c>
      <c r="C39" s="280">
        <v>-96622</v>
      </c>
      <c r="D39" s="280">
        <v>-33235</v>
      </c>
      <c r="E39" s="280">
        <v>63387</v>
      </c>
      <c r="F39" s="281"/>
      <c r="G39" s="282">
        <v>-65.603071764194482</v>
      </c>
      <c r="H39" s="276"/>
    </row>
    <row r="40" spans="1:8" ht="6.75" customHeight="1" x14ac:dyDescent="0.2">
      <c r="A40" s="268"/>
      <c r="B40" s="285"/>
      <c r="C40" s="285"/>
      <c r="D40" s="285"/>
      <c r="E40" s="285"/>
      <c r="F40" s="271"/>
      <c r="G40" s="275"/>
      <c r="H40" s="284"/>
    </row>
    <row r="41" spans="1:8" ht="12" customHeight="1" x14ac:dyDescent="0.2">
      <c r="A41" s="268">
        <v>28</v>
      </c>
      <c r="B41" s="285" t="s">
        <v>166</v>
      </c>
      <c r="C41" s="274">
        <v>89121</v>
      </c>
      <c r="D41" s="274">
        <v>100008</v>
      </c>
      <c r="E41" s="274">
        <v>10887</v>
      </c>
      <c r="F41" s="287"/>
      <c r="G41" s="275">
        <v>12.215976032584914</v>
      </c>
      <c r="H41" s="276"/>
    </row>
    <row r="42" spans="1:8" ht="12" customHeight="1" x14ac:dyDescent="0.2">
      <c r="A42" s="268">
        <v>29</v>
      </c>
      <c r="B42" s="273" t="s">
        <v>232</v>
      </c>
      <c r="C42" s="274">
        <v>311</v>
      </c>
      <c r="D42" s="274">
        <v>541</v>
      </c>
      <c r="E42" s="274">
        <v>230</v>
      </c>
      <c r="F42" s="271"/>
      <c r="G42" s="275">
        <v>73.954983922829584</v>
      </c>
      <c r="H42" s="276"/>
    </row>
    <row r="43" spans="1:8" ht="12" customHeight="1" x14ac:dyDescent="0.2">
      <c r="A43" s="268">
        <v>30</v>
      </c>
      <c r="B43" s="285" t="s">
        <v>233</v>
      </c>
      <c r="C43" s="280">
        <v>89432</v>
      </c>
      <c r="D43" s="280">
        <v>100549</v>
      </c>
      <c r="E43" s="280">
        <v>11117</v>
      </c>
      <c r="F43" s="281">
        <v>3</v>
      </c>
      <c r="G43" s="282">
        <v>12.430673584399319</v>
      </c>
      <c r="H43" s="276"/>
    </row>
    <row r="44" spans="1:8" ht="13.5" customHeight="1" x14ac:dyDescent="0.2">
      <c r="A44" s="268">
        <v>31</v>
      </c>
      <c r="B44" s="279" t="s">
        <v>288</v>
      </c>
      <c r="C44" s="274">
        <v>5997</v>
      </c>
      <c r="D44" s="274"/>
      <c r="E44" s="274">
        <v>-5997</v>
      </c>
      <c r="F44" s="271"/>
      <c r="G44" s="275">
        <v>-100</v>
      </c>
      <c r="H44" s="284"/>
    </row>
    <row r="45" spans="1:8" ht="12" customHeight="1" x14ac:dyDescent="0.2">
      <c r="A45" s="268">
        <v>32</v>
      </c>
      <c r="B45" s="293" t="s">
        <v>170</v>
      </c>
      <c r="C45" s="280">
        <v>-1193</v>
      </c>
      <c r="D45" s="280">
        <v>67314</v>
      </c>
      <c r="E45" s="280">
        <v>68507</v>
      </c>
      <c r="F45" s="294"/>
      <c r="G45" s="295">
        <v>-5742.4140821458504</v>
      </c>
      <c r="H45" s="353"/>
    </row>
    <row r="46" spans="1:8" ht="6.75" customHeight="1" x14ac:dyDescent="0.2">
      <c r="A46" s="268"/>
      <c r="B46" s="279"/>
      <c r="C46" s="285"/>
      <c r="D46" s="285"/>
      <c r="E46" s="285"/>
      <c r="F46" s="271"/>
      <c r="G46" s="275"/>
      <c r="H46" s="284"/>
    </row>
    <row r="47" spans="1:8" ht="12" customHeight="1" x14ac:dyDescent="0.2">
      <c r="A47" s="268">
        <v>33</v>
      </c>
      <c r="B47" s="296" t="s">
        <v>235</v>
      </c>
      <c r="C47" s="297"/>
      <c r="D47" s="297"/>
      <c r="E47" s="270"/>
      <c r="F47" s="271"/>
      <c r="G47" s="275"/>
    </row>
    <row r="48" spans="1:8" ht="12" customHeight="1" x14ac:dyDescent="0.2">
      <c r="A48" s="268">
        <v>34</v>
      </c>
      <c r="B48" s="278" t="s">
        <v>156</v>
      </c>
      <c r="C48" s="298">
        <v>143233</v>
      </c>
      <c r="D48" s="298">
        <v>149509</v>
      </c>
      <c r="E48" s="274">
        <v>6276</v>
      </c>
      <c r="F48" s="299"/>
      <c r="G48" s="275">
        <v>4.3816718214377968</v>
      </c>
      <c r="H48" s="276"/>
    </row>
    <row r="49" spans="1:8" ht="12" customHeight="1" x14ac:dyDescent="0.2">
      <c r="A49" s="268">
        <v>35</v>
      </c>
      <c r="B49" s="278" t="s">
        <v>157</v>
      </c>
      <c r="C49" s="298">
        <v>13628</v>
      </c>
      <c r="D49" s="298">
        <v>13249</v>
      </c>
      <c r="E49" s="274">
        <v>-379</v>
      </c>
      <c r="F49" s="299"/>
      <c r="G49" s="275">
        <v>-2.7810390372761962</v>
      </c>
      <c r="H49" s="276"/>
    </row>
    <row r="50" spans="1:8" ht="12" customHeight="1" x14ac:dyDescent="0.2">
      <c r="A50" s="268">
        <v>36</v>
      </c>
      <c r="B50" s="278" t="s">
        <v>160</v>
      </c>
      <c r="C50" s="298">
        <v>72052</v>
      </c>
      <c r="D50" s="298">
        <v>76113</v>
      </c>
      <c r="E50" s="274">
        <v>4061</v>
      </c>
      <c r="F50" s="299"/>
      <c r="G50" s="275">
        <v>5.6362071837006607</v>
      </c>
      <c r="H50" s="276"/>
    </row>
    <row r="51" spans="1:8" ht="12" customHeight="1" x14ac:dyDescent="0.2">
      <c r="A51" s="268">
        <v>37</v>
      </c>
      <c r="B51" s="278" t="s">
        <v>163</v>
      </c>
      <c r="C51" s="301">
        <v>5160</v>
      </c>
      <c r="D51" s="301">
        <v>4791</v>
      </c>
      <c r="E51" s="302">
        <v>-369</v>
      </c>
      <c r="F51" s="299"/>
      <c r="G51" s="275">
        <v>-7.1511627906976738</v>
      </c>
      <c r="H51" s="276"/>
    </row>
    <row r="52" spans="1:8" ht="12" customHeight="1" x14ac:dyDescent="0.2">
      <c r="A52" s="268">
        <v>38</v>
      </c>
      <c r="B52" s="296" t="s">
        <v>236</v>
      </c>
      <c r="C52" s="296">
        <v>234073</v>
      </c>
      <c r="D52" s="296">
        <v>243662</v>
      </c>
      <c r="E52" s="285">
        <v>9589</v>
      </c>
      <c r="F52" s="303"/>
      <c r="G52" s="282">
        <v>4.0965852533184091</v>
      </c>
      <c r="H52" s="276"/>
    </row>
    <row r="53" spans="1:8" ht="6.75" customHeight="1" x14ac:dyDescent="0.2">
      <c r="A53" s="268"/>
      <c r="B53" s="270"/>
      <c r="C53" s="270"/>
      <c r="D53" s="270"/>
      <c r="E53" s="270"/>
      <c r="F53" s="271"/>
      <c r="G53" s="275"/>
    </row>
    <row r="54" spans="1:8" ht="12" customHeight="1" x14ac:dyDescent="0.2">
      <c r="A54" s="268">
        <v>39</v>
      </c>
      <c r="B54" s="296" t="s">
        <v>235</v>
      </c>
      <c r="C54" s="307"/>
      <c r="D54" s="307"/>
      <c r="E54" s="285"/>
      <c r="F54" s="308"/>
      <c r="G54" s="282"/>
      <c r="H54" s="276"/>
    </row>
    <row r="55" spans="1:8" ht="13.5" x14ac:dyDescent="0.2">
      <c r="A55" s="268">
        <v>40</v>
      </c>
      <c r="B55" s="278" t="s">
        <v>237</v>
      </c>
      <c r="C55" s="298">
        <v>229077</v>
      </c>
      <c r="D55" s="298">
        <v>231392</v>
      </c>
      <c r="E55" s="274">
        <v>2315</v>
      </c>
      <c r="F55" s="304">
        <v>4</v>
      </c>
      <c r="G55" s="275">
        <v>1.0105772294905206</v>
      </c>
    </row>
    <row r="56" spans="1:8" ht="12" customHeight="1" x14ac:dyDescent="0.2">
      <c r="A56" s="268">
        <v>41</v>
      </c>
      <c r="B56" s="278" t="s">
        <v>238</v>
      </c>
      <c r="C56" s="298">
        <v>2058</v>
      </c>
      <c r="D56" s="298">
        <v>12270</v>
      </c>
      <c r="E56" s="274">
        <v>10212</v>
      </c>
      <c r="F56" s="304">
        <v>4</v>
      </c>
      <c r="G56" s="275">
        <v>496.20991253644308</v>
      </c>
    </row>
    <row r="57" spans="1:8" ht="12" customHeight="1" x14ac:dyDescent="0.2">
      <c r="A57" s="268">
        <v>42</v>
      </c>
      <c r="B57" s="278" t="s">
        <v>239</v>
      </c>
      <c r="C57" s="301">
        <v>2938</v>
      </c>
      <c r="D57" s="301">
        <v>0</v>
      </c>
      <c r="E57" s="302">
        <v>-2938</v>
      </c>
      <c r="F57" s="304">
        <v>4</v>
      </c>
      <c r="G57" s="275">
        <v>-100</v>
      </c>
    </row>
    <row r="58" spans="1:8" ht="12" customHeight="1" x14ac:dyDescent="0.2">
      <c r="A58" s="268">
        <v>43</v>
      </c>
      <c r="B58" s="296" t="s">
        <v>236</v>
      </c>
      <c r="C58" s="296">
        <v>234073</v>
      </c>
      <c r="D58" s="296">
        <v>243662</v>
      </c>
      <c r="E58" s="285">
        <v>9589</v>
      </c>
      <c r="F58" s="299"/>
      <c r="G58" s="282">
        <v>4.0965852533184091</v>
      </c>
    </row>
    <row r="59" spans="1:8" ht="12" customHeight="1" x14ac:dyDescent="0.2">
      <c r="A59" s="268"/>
      <c r="B59" s="270"/>
      <c r="C59" s="270"/>
      <c r="D59" s="270"/>
      <c r="E59" s="305"/>
      <c r="F59" s="287"/>
      <c r="G59" s="275"/>
    </row>
    <row r="60" spans="1:8" ht="12" customHeight="1" x14ac:dyDescent="0.25">
      <c r="A60" s="306">
        <v>44</v>
      </c>
      <c r="B60" s="296" t="s">
        <v>240</v>
      </c>
      <c r="C60" s="307">
        <v>-6898</v>
      </c>
      <c r="D60" s="307">
        <v>-12138</v>
      </c>
      <c r="E60" s="285">
        <v>-5240</v>
      </c>
      <c r="F60" s="308"/>
      <c r="G60" s="282">
        <v>75.964047550014499</v>
      </c>
    </row>
    <row r="61" spans="1:8" ht="12" customHeight="1" x14ac:dyDescent="0.2">
      <c r="A61" s="268"/>
      <c r="B61" s="270"/>
      <c r="E61" s="213"/>
    </row>
    <row r="62" spans="1:8" ht="12" customHeight="1" x14ac:dyDescent="0.25">
      <c r="A62" s="306"/>
      <c r="B62" s="296"/>
      <c r="E62" s="213"/>
    </row>
    <row r="63" spans="1:8" ht="12" customHeight="1" x14ac:dyDescent="0.2">
      <c r="A63" s="213"/>
      <c r="E63" s="213"/>
    </row>
    <row r="64" spans="1:8" ht="12" customHeight="1" x14ac:dyDescent="0.2">
      <c r="A64" s="213"/>
      <c r="E64" s="213"/>
    </row>
    <row r="65" spans="1:5" ht="12" customHeight="1" x14ac:dyDescent="0.2">
      <c r="A65" s="213"/>
      <c r="E65" s="213"/>
    </row>
    <row r="66" spans="1:5" ht="12" customHeight="1" x14ac:dyDescent="0.2">
      <c r="A66" s="213"/>
      <c r="E66" s="213"/>
    </row>
    <row r="67" spans="1:5" ht="1.5" customHeight="1" x14ac:dyDescent="0.2">
      <c r="A67" s="213"/>
      <c r="E67" s="213"/>
    </row>
    <row r="68" spans="1:5" ht="1.5" customHeight="1" x14ac:dyDescent="0.2">
      <c r="A68" s="213"/>
      <c r="E68" s="213"/>
    </row>
  </sheetData>
  <printOptions horizontalCentered="1"/>
  <pageMargins left="0.75" right="0.75" top="0.5" bottom="0.8" header="0" footer="0.5"/>
  <pageSetup scale="85" fitToWidth="2" fitToHeight="2" orientation="portrait" r:id="rId1"/>
  <headerFooter>
    <oddFooter>&amp;L&amp;"Verdana,Bold"&amp;10Manitoba Public Insurance&amp;C&amp;"Verdana,Bold"&amp;10&amp;P of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70"/>
  <sheetViews>
    <sheetView showGridLines="0" zoomScaleNormal="100" zoomScaleSheetLayoutView="90" workbookViewId="0">
      <selection activeCell="M12" sqref="M12"/>
    </sheetView>
  </sheetViews>
  <sheetFormatPr defaultColWidth="8.85546875" defaultRowHeight="13.5" x14ac:dyDescent="0.25"/>
  <cols>
    <col min="1" max="1" width="4.28515625" style="331" customWidth="1"/>
    <col min="2" max="2" width="5.28515625" style="310" customWidth="1"/>
    <col min="3" max="3" width="9.140625" style="310" customWidth="1"/>
    <col min="4" max="4" width="3.85546875" style="310" customWidth="1"/>
    <col min="5" max="5" width="6.140625" style="310" customWidth="1"/>
    <col min="6" max="6" width="12" style="256" customWidth="1"/>
    <col min="7" max="7" width="4.7109375" style="310" customWidth="1"/>
    <col min="8" max="8" width="38.42578125" style="310" customWidth="1"/>
    <col min="9" max="10" width="8.85546875" style="310"/>
    <col min="11" max="11" width="9.42578125" style="310" customWidth="1"/>
    <col min="12" max="12" width="8.85546875" style="310"/>
    <col min="13" max="13" width="5.42578125" style="310" customWidth="1"/>
    <col min="14" max="16384" width="8.85546875" style="310"/>
  </cols>
  <sheetData>
    <row r="1" spans="1:11" s="164" customFormat="1" ht="15.75" x14ac:dyDescent="0.25">
      <c r="A1" s="154" t="s">
        <v>289</v>
      </c>
      <c r="B1" s="354"/>
    </row>
    <row r="2" spans="1:11" s="200" customFormat="1" ht="15.75" x14ac:dyDescent="0.25">
      <c r="A2" s="156"/>
      <c r="B2" s="354"/>
    </row>
    <row r="6" spans="1:11" s="356" customFormat="1" x14ac:dyDescent="0.25">
      <c r="A6" s="355" t="s">
        <v>290</v>
      </c>
      <c r="C6" s="357"/>
      <c r="D6" s="357"/>
      <c r="E6" s="358"/>
      <c r="F6" s="359"/>
      <c r="G6" s="359"/>
      <c r="H6" s="358"/>
      <c r="I6" s="310"/>
      <c r="J6" s="310"/>
      <c r="K6" s="291"/>
    </row>
    <row r="7" spans="1:11" s="323" customFormat="1" ht="6" customHeight="1" x14ac:dyDescent="0.25">
      <c r="A7" s="318"/>
      <c r="C7" s="319"/>
      <c r="D7" s="319"/>
      <c r="E7" s="320"/>
      <c r="F7" s="321"/>
      <c r="G7" s="321"/>
      <c r="H7" s="320"/>
      <c r="I7" s="310"/>
      <c r="J7" s="310"/>
      <c r="K7" s="291"/>
    </row>
    <row r="8" spans="1:11" ht="11.25" customHeight="1" x14ac:dyDescent="0.25">
      <c r="A8" s="360" t="s">
        <v>0</v>
      </c>
      <c r="F8" s="310"/>
      <c r="K8" s="291"/>
    </row>
    <row r="9" spans="1:11" ht="11.25" customHeight="1" x14ac:dyDescent="0.25">
      <c r="A9" s="360" t="s">
        <v>1</v>
      </c>
      <c r="B9" s="328" t="s">
        <v>225</v>
      </c>
      <c r="C9" s="329" t="s">
        <v>243</v>
      </c>
      <c r="D9" s="328"/>
      <c r="E9" s="329"/>
      <c r="F9" s="329" t="s">
        <v>244</v>
      </c>
      <c r="G9" s="329"/>
      <c r="H9" s="328" t="s">
        <v>245</v>
      </c>
      <c r="K9" s="291"/>
    </row>
    <row r="10" spans="1:11" ht="3" customHeight="1" x14ac:dyDescent="0.25">
      <c r="A10" s="361"/>
      <c r="B10" s="362"/>
      <c r="C10" s="330"/>
      <c r="D10" s="362"/>
      <c r="E10" s="330"/>
      <c r="F10" s="330"/>
      <c r="G10" s="330"/>
      <c r="H10" s="362"/>
      <c r="K10" s="291"/>
    </row>
    <row r="11" spans="1:11" ht="12" customHeight="1" x14ac:dyDescent="0.25">
      <c r="A11" s="335">
        <v>1</v>
      </c>
      <c r="B11" s="336">
        <v>1</v>
      </c>
      <c r="C11" s="310" t="s">
        <v>246</v>
      </c>
      <c r="F11" s="337">
        <f>'PF-5'!C13</f>
        <v>1060509</v>
      </c>
      <c r="G11" s="338"/>
      <c r="H11" s="310" t="s">
        <v>122</v>
      </c>
      <c r="K11" s="291"/>
    </row>
    <row r="12" spans="1:11" ht="12" customHeight="1" x14ac:dyDescent="0.25">
      <c r="A12" s="335">
        <v>2</v>
      </c>
      <c r="B12" s="336"/>
      <c r="F12" s="338">
        <v>-5709</v>
      </c>
      <c r="G12" s="338"/>
      <c r="H12" s="310" t="s">
        <v>291</v>
      </c>
      <c r="K12" s="291"/>
    </row>
    <row r="13" spans="1:11" ht="12" customHeight="1" x14ac:dyDescent="0.25">
      <c r="A13" s="339">
        <v>3</v>
      </c>
      <c r="B13" s="336"/>
      <c r="F13" s="338">
        <v>17484</v>
      </c>
      <c r="G13" s="338"/>
      <c r="H13" s="310" t="s">
        <v>292</v>
      </c>
      <c r="K13" s="291"/>
    </row>
    <row r="14" spans="1:11" ht="12" customHeight="1" x14ac:dyDescent="0.25">
      <c r="A14" s="331">
        <v>4</v>
      </c>
      <c r="B14" s="336"/>
      <c r="F14" s="338">
        <v>18574</v>
      </c>
      <c r="G14" s="338"/>
      <c r="H14" s="310" t="s">
        <v>293</v>
      </c>
      <c r="K14" s="291"/>
    </row>
    <row r="15" spans="1:11" ht="12" customHeight="1" x14ac:dyDescent="0.25">
      <c r="A15" s="340">
        <v>5</v>
      </c>
      <c r="B15" s="336"/>
      <c r="F15" s="338">
        <v>-6915</v>
      </c>
      <c r="G15" s="338"/>
      <c r="H15" s="310" t="s">
        <v>294</v>
      </c>
      <c r="K15" s="291"/>
    </row>
    <row r="16" spans="1:11" ht="12" customHeight="1" x14ac:dyDescent="0.25">
      <c r="A16" s="340">
        <v>6</v>
      </c>
      <c r="B16" s="336"/>
      <c r="E16" s="311"/>
      <c r="F16" s="363">
        <v>-1519</v>
      </c>
      <c r="G16" s="338"/>
      <c r="H16" s="310" t="s">
        <v>250</v>
      </c>
      <c r="K16" s="291"/>
    </row>
    <row r="17" spans="1:25" ht="12" customHeight="1" x14ac:dyDescent="0.25">
      <c r="A17" s="340">
        <v>7</v>
      </c>
      <c r="B17" s="336"/>
      <c r="F17" s="338">
        <v>-1742</v>
      </c>
      <c r="G17" s="338"/>
      <c r="H17" s="310" t="s">
        <v>295</v>
      </c>
      <c r="K17" s="291"/>
    </row>
    <row r="18" spans="1:25" ht="12" customHeight="1" x14ac:dyDescent="0.25">
      <c r="A18" s="342">
        <v>8</v>
      </c>
      <c r="B18" s="336"/>
      <c r="F18" s="341">
        <v>129</v>
      </c>
      <c r="G18" s="338"/>
      <c r="H18" s="310" t="s">
        <v>251</v>
      </c>
      <c r="K18" s="291"/>
    </row>
    <row r="19" spans="1:25" ht="12" customHeight="1" x14ac:dyDescent="0.25">
      <c r="A19" s="342">
        <v>9</v>
      </c>
      <c r="B19" s="336"/>
      <c r="F19" s="337">
        <f>'PF-5'!D13</f>
        <v>1080811</v>
      </c>
      <c r="G19" s="338"/>
      <c r="H19" s="310" t="s">
        <v>124</v>
      </c>
      <c r="K19" s="291"/>
    </row>
    <row r="20" spans="1:25" ht="12" customHeight="1" x14ac:dyDescent="0.25">
      <c r="A20" s="340">
        <v>10</v>
      </c>
      <c r="B20" s="344" t="s">
        <v>252</v>
      </c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25" ht="9" customHeight="1" x14ac:dyDescent="0.25">
      <c r="B21" s="336"/>
      <c r="F21" s="338"/>
      <c r="G21" s="338"/>
      <c r="K21" s="291"/>
    </row>
    <row r="22" spans="1:25" ht="12" customHeight="1" x14ac:dyDescent="0.25">
      <c r="A22" s="335">
        <v>11</v>
      </c>
      <c r="B22" s="336">
        <v>2</v>
      </c>
      <c r="C22" s="310" t="s">
        <v>230</v>
      </c>
      <c r="F22" s="337">
        <f>'PF-5'!C26</f>
        <v>908680</v>
      </c>
      <c r="G22" s="338"/>
      <c r="H22" s="310" t="s">
        <v>122</v>
      </c>
      <c r="K22" s="291"/>
    </row>
    <row r="23" spans="1:25" ht="12" customHeight="1" x14ac:dyDescent="0.25">
      <c r="A23" s="335">
        <v>12</v>
      </c>
      <c r="B23" s="336"/>
      <c r="F23" s="338">
        <v>-42620.626579442309</v>
      </c>
      <c r="G23" s="338"/>
      <c r="H23" s="310" t="s">
        <v>296</v>
      </c>
      <c r="K23" s="291"/>
    </row>
    <row r="24" spans="1:25" ht="12" customHeight="1" x14ac:dyDescent="0.25">
      <c r="A24" s="339">
        <v>13</v>
      </c>
      <c r="B24" s="336"/>
      <c r="E24" s="311"/>
      <c r="F24" s="338">
        <v>-8251.3253640488438</v>
      </c>
      <c r="G24" s="338"/>
      <c r="H24" s="310" t="s">
        <v>297</v>
      </c>
      <c r="K24" s="291"/>
    </row>
    <row r="25" spans="1:25" ht="12" customHeight="1" x14ac:dyDescent="0.25">
      <c r="A25" s="331">
        <v>14</v>
      </c>
      <c r="B25" s="336"/>
      <c r="F25" s="338">
        <v>-3212.3546595681928</v>
      </c>
      <c r="G25" s="338"/>
      <c r="H25" s="310" t="s">
        <v>298</v>
      </c>
      <c r="K25" s="291"/>
    </row>
    <row r="26" spans="1:25" ht="12" customHeight="1" x14ac:dyDescent="0.25">
      <c r="A26" s="340">
        <v>15</v>
      </c>
      <c r="B26" s="336"/>
      <c r="F26" s="338">
        <v>-3107.9189999999981</v>
      </c>
      <c r="G26" s="338"/>
      <c r="H26" s="310" t="s">
        <v>299</v>
      </c>
      <c r="K26" s="291"/>
    </row>
    <row r="27" spans="1:25" ht="12" customHeight="1" x14ac:dyDescent="0.25">
      <c r="A27" s="340">
        <v>16</v>
      </c>
      <c r="B27" s="336"/>
      <c r="F27" s="338">
        <v>-2065.9468411788257</v>
      </c>
      <c r="G27" s="338"/>
      <c r="H27" s="310" t="s">
        <v>300</v>
      </c>
      <c r="K27" s="291"/>
      <c r="L27" s="364"/>
    </row>
    <row r="28" spans="1:25" ht="12" customHeight="1" x14ac:dyDescent="0.25">
      <c r="A28" s="340">
        <v>17</v>
      </c>
      <c r="B28" s="336"/>
      <c r="F28" s="338">
        <v>-1543.7754765317204</v>
      </c>
      <c r="G28" s="338"/>
      <c r="H28" s="310" t="s">
        <v>301</v>
      </c>
      <c r="K28" s="291"/>
      <c r="M28" s="364"/>
      <c r="N28" s="364"/>
      <c r="P28" s="200"/>
      <c r="Q28" s="365"/>
      <c r="R28" s="200"/>
      <c r="S28" s="200"/>
      <c r="T28" s="364"/>
      <c r="U28" s="364"/>
      <c r="V28" s="364"/>
      <c r="W28" s="364"/>
      <c r="X28" s="364"/>
      <c r="Y28" s="364"/>
    </row>
    <row r="29" spans="1:25" ht="12" customHeight="1" x14ac:dyDescent="0.25">
      <c r="A29" s="342">
        <v>18</v>
      </c>
      <c r="B29" s="336"/>
      <c r="F29" s="338">
        <v>5267.7554398409629</v>
      </c>
      <c r="G29" s="338"/>
      <c r="H29" s="310" t="s">
        <v>302</v>
      </c>
      <c r="K29" s="291"/>
    </row>
    <row r="30" spans="1:25" ht="12" customHeight="1" x14ac:dyDescent="0.25">
      <c r="A30" s="342">
        <v>19</v>
      </c>
      <c r="B30" s="336"/>
      <c r="F30" s="338">
        <v>2133.4972643087458</v>
      </c>
      <c r="G30" s="338"/>
      <c r="H30" s="310" t="s">
        <v>303</v>
      </c>
      <c r="K30" s="291"/>
    </row>
    <row r="31" spans="1:25" ht="12" customHeight="1" x14ac:dyDescent="0.25">
      <c r="A31" s="340">
        <v>20</v>
      </c>
      <c r="B31" s="336"/>
      <c r="F31" s="363">
        <v>565.96801349863927</v>
      </c>
      <c r="G31" s="338"/>
      <c r="H31" s="310" t="s">
        <v>304</v>
      </c>
      <c r="K31" s="291"/>
    </row>
    <row r="32" spans="1:25" ht="12" customHeight="1" x14ac:dyDescent="0.25">
      <c r="A32" s="335">
        <v>21</v>
      </c>
      <c r="B32" s="336"/>
      <c r="F32" s="341">
        <v>-2</v>
      </c>
      <c r="G32" s="338"/>
      <c r="H32" s="310" t="s">
        <v>251</v>
      </c>
      <c r="K32" s="291"/>
    </row>
    <row r="33" spans="1:11" ht="12" customHeight="1" x14ac:dyDescent="0.25">
      <c r="A33" s="335">
        <v>22</v>
      </c>
      <c r="B33" s="336"/>
      <c r="F33" s="337">
        <f>'PF-5'!D26</f>
        <v>855843</v>
      </c>
      <c r="G33" s="338"/>
      <c r="H33" s="310" t="s">
        <v>124</v>
      </c>
      <c r="I33" s="344"/>
      <c r="K33" s="291"/>
    </row>
    <row r="34" spans="1:11" ht="12" customHeight="1" x14ac:dyDescent="0.25">
      <c r="A34" s="339">
        <v>23</v>
      </c>
      <c r="B34" s="344" t="s">
        <v>262</v>
      </c>
      <c r="C34" s="344"/>
      <c r="D34" s="344"/>
      <c r="E34" s="344"/>
      <c r="F34" s="344"/>
      <c r="G34" s="344"/>
      <c r="H34" s="344"/>
      <c r="I34" s="344"/>
      <c r="J34" s="344"/>
      <c r="K34" s="344"/>
    </row>
    <row r="35" spans="1:11" ht="9" customHeight="1" x14ac:dyDescent="0.25">
      <c r="B35" s="336"/>
      <c r="F35" s="338"/>
      <c r="G35" s="338"/>
    </row>
    <row r="36" spans="1:11" ht="12" customHeight="1" x14ac:dyDescent="0.25">
      <c r="A36" s="331">
        <v>24</v>
      </c>
      <c r="B36" s="336">
        <v>3</v>
      </c>
      <c r="C36" s="310" t="s">
        <v>166</v>
      </c>
      <c r="F36" s="337">
        <f>'PF-5'!C43</f>
        <v>89432</v>
      </c>
      <c r="G36" s="338"/>
      <c r="H36" s="310" t="s">
        <v>122</v>
      </c>
      <c r="K36" s="291"/>
    </row>
    <row r="37" spans="1:11" ht="12" customHeight="1" x14ac:dyDescent="0.25">
      <c r="A37" s="340">
        <v>25</v>
      </c>
      <c r="B37" s="336"/>
      <c r="F37" s="366">
        <v>4033.836291532105</v>
      </c>
      <c r="G37" s="338"/>
      <c r="H37" s="164" t="s">
        <v>264</v>
      </c>
      <c r="K37" s="291"/>
    </row>
    <row r="38" spans="1:11" ht="12" customHeight="1" x14ac:dyDescent="0.25">
      <c r="A38" s="340">
        <v>26</v>
      </c>
      <c r="B38" s="336"/>
      <c r="F38" s="338">
        <v>8292.8962124524787</v>
      </c>
      <c r="G38" s="338"/>
      <c r="H38" s="310" t="s">
        <v>265</v>
      </c>
      <c r="K38" s="291"/>
    </row>
    <row r="39" spans="1:11" ht="12" customHeight="1" x14ac:dyDescent="0.25">
      <c r="A39" s="340">
        <v>27</v>
      </c>
      <c r="B39" s="336"/>
      <c r="F39" s="338">
        <v>-3327.9434932097843</v>
      </c>
      <c r="G39" s="338"/>
      <c r="H39" s="310" t="s">
        <v>266</v>
      </c>
      <c r="K39" s="291"/>
    </row>
    <row r="40" spans="1:11" ht="12" customHeight="1" x14ac:dyDescent="0.25">
      <c r="A40" s="342">
        <v>28</v>
      </c>
      <c r="B40" s="336"/>
      <c r="E40" s="311"/>
      <c r="F40" s="366">
        <v>151.95962884805249</v>
      </c>
      <c r="G40" s="338"/>
      <c r="H40" s="164" t="s">
        <v>305</v>
      </c>
      <c r="K40" s="291"/>
    </row>
    <row r="41" spans="1:11" ht="12" customHeight="1" x14ac:dyDescent="0.25">
      <c r="A41" s="342">
        <v>29</v>
      </c>
      <c r="B41" s="336"/>
      <c r="F41" s="366">
        <v>1960.1041475510674</v>
      </c>
      <c r="G41" s="338"/>
      <c r="H41" s="164" t="s">
        <v>306</v>
      </c>
      <c r="K41" s="291"/>
    </row>
    <row r="42" spans="1:11" ht="12" customHeight="1" x14ac:dyDescent="0.25">
      <c r="A42" s="340">
        <v>30</v>
      </c>
      <c r="B42" s="336"/>
      <c r="F42" s="366">
        <v>6.4722898267555138</v>
      </c>
      <c r="G42" s="338"/>
      <c r="H42" s="164" t="s">
        <v>251</v>
      </c>
      <c r="K42" s="291"/>
    </row>
    <row r="43" spans="1:11" ht="12" customHeight="1" x14ac:dyDescent="0.25">
      <c r="A43" s="335">
        <v>31</v>
      </c>
      <c r="B43" s="336"/>
      <c r="F43" s="367">
        <f>'PF-5'!D43</f>
        <v>100549</v>
      </c>
      <c r="G43" s="338"/>
      <c r="H43" s="310" t="s">
        <v>124</v>
      </c>
      <c r="I43" s="344"/>
      <c r="K43" s="291"/>
    </row>
    <row r="44" spans="1:11" ht="12" customHeight="1" x14ac:dyDescent="0.25">
      <c r="A44" s="335">
        <v>32</v>
      </c>
      <c r="B44" s="344" t="s">
        <v>271</v>
      </c>
      <c r="C44" s="344"/>
      <c r="D44" s="344"/>
      <c r="E44" s="344"/>
      <c r="F44" s="344"/>
      <c r="G44" s="344"/>
      <c r="H44" s="344"/>
      <c r="I44" s="344"/>
      <c r="J44" s="344"/>
      <c r="K44" s="344"/>
    </row>
    <row r="45" spans="1:11" ht="9" customHeight="1" x14ac:dyDescent="0.25">
      <c r="B45" s="344"/>
      <c r="C45" s="344"/>
      <c r="D45" s="344"/>
      <c r="E45" s="344"/>
      <c r="F45" s="344"/>
      <c r="G45" s="344"/>
      <c r="H45" s="344"/>
      <c r="J45" s="344"/>
      <c r="K45" s="344"/>
    </row>
    <row r="46" spans="1:11" ht="12" customHeight="1" x14ac:dyDescent="0.25">
      <c r="A46" s="339">
        <v>33</v>
      </c>
      <c r="B46" s="336">
        <v>4</v>
      </c>
      <c r="C46" s="310" t="s">
        <v>235</v>
      </c>
      <c r="F46" s="337">
        <f>'PF-5'!C55</f>
        <v>229077</v>
      </c>
      <c r="G46" s="338"/>
      <c r="H46" s="310" t="s">
        <v>122</v>
      </c>
      <c r="K46" s="291"/>
    </row>
    <row r="47" spans="1:11" ht="12" customHeight="1" x14ac:dyDescent="0.25">
      <c r="A47" s="331">
        <v>34</v>
      </c>
      <c r="B47" s="336"/>
      <c r="C47" s="310" t="s">
        <v>272</v>
      </c>
      <c r="F47" s="363">
        <v>-2366</v>
      </c>
      <c r="G47" s="338"/>
      <c r="H47" s="310" t="s">
        <v>307</v>
      </c>
      <c r="K47" s="291"/>
    </row>
    <row r="48" spans="1:11" ht="12" customHeight="1" x14ac:dyDescent="0.25">
      <c r="A48" s="340">
        <v>35</v>
      </c>
      <c r="B48" s="336"/>
      <c r="F48" s="338">
        <v>2404</v>
      </c>
      <c r="G48" s="338"/>
      <c r="H48" s="310" t="s">
        <v>276</v>
      </c>
      <c r="K48" s="291"/>
    </row>
    <row r="49" spans="1:11" ht="12" customHeight="1" x14ac:dyDescent="0.25">
      <c r="A49" s="340">
        <v>36</v>
      </c>
      <c r="B49" s="336"/>
      <c r="F49" s="338">
        <v>-1434</v>
      </c>
      <c r="G49" s="338"/>
      <c r="H49" s="310" t="s">
        <v>308</v>
      </c>
      <c r="K49" s="291"/>
    </row>
    <row r="50" spans="1:11" ht="12" customHeight="1" x14ac:dyDescent="0.25">
      <c r="A50" s="340">
        <v>37</v>
      </c>
      <c r="B50" s="336"/>
      <c r="F50" s="338">
        <v>813</v>
      </c>
      <c r="G50" s="338"/>
      <c r="H50" s="310" t="s">
        <v>309</v>
      </c>
      <c r="K50" s="291"/>
    </row>
    <row r="51" spans="1:11" ht="12" customHeight="1" x14ac:dyDescent="0.25">
      <c r="A51" s="342">
        <v>38</v>
      </c>
      <c r="B51" s="336"/>
      <c r="F51" s="341">
        <v>2898</v>
      </c>
      <c r="G51" s="338"/>
      <c r="H51" s="310" t="s">
        <v>251</v>
      </c>
      <c r="K51" s="291"/>
    </row>
    <row r="52" spans="1:11" ht="12" customHeight="1" x14ac:dyDescent="0.25">
      <c r="A52" s="342">
        <v>39</v>
      </c>
      <c r="B52" s="175"/>
      <c r="F52" s="337">
        <f>'PF-5'!D55</f>
        <v>231392</v>
      </c>
      <c r="G52" s="338"/>
      <c r="H52" s="310" t="s">
        <v>124</v>
      </c>
      <c r="K52" s="291"/>
    </row>
    <row r="53" spans="1:11" ht="9" customHeight="1" x14ac:dyDescent="0.25">
      <c r="B53" s="336"/>
      <c r="F53" s="338"/>
      <c r="G53" s="338"/>
      <c r="K53" s="291"/>
    </row>
    <row r="54" spans="1:11" ht="12" customHeight="1" x14ac:dyDescent="0.25">
      <c r="A54" s="340">
        <v>40</v>
      </c>
      <c r="B54" s="336">
        <v>4</v>
      </c>
      <c r="C54" s="310" t="s">
        <v>235</v>
      </c>
      <c r="F54" s="337">
        <f>'PF-5'!C56</f>
        <v>2058</v>
      </c>
      <c r="G54" s="338"/>
      <c r="H54" s="310" t="s">
        <v>122</v>
      </c>
      <c r="K54" s="291"/>
    </row>
    <row r="55" spans="1:11" ht="12" customHeight="1" x14ac:dyDescent="0.25">
      <c r="A55" s="335">
        <v>41</v>
      </c>
      <c r="B55" s="336"/>
      <c r="F55" s="363">
        <v>1220</v>
      </c>
      <c r="G55" s="338"/>
      <c r="H55" s="310" t="s">
        <v>310</v>
      </c>
      <c r="K55" s="291"/>
    </row>
    <row r="56" spans="1:11" ht="12" customHeight="1" x14ac:dyDescent="0.25">
      <c r="A56" s="335">
        <v>42</v>
      </c>
      <c r="B56" s="336"/>
      <c r="F56" s="363">
        <v>8482</v>
      </c>
      <c r="G56" s="338"/>
      <c r="H56" s="310" t="s">
        <v>276</v>
      </c>
      <c r="K56" s="291"/>
    </row>
    <row r="57" spans="1:11" ht="12" customHeight="1" x14ac:dyDescent="0.25">
      <c r="A57" s="339">
        <v>43</v>
      </c>
      <c r="B57" s="175"/>
      <c r="C57" s="310" t="s">
        <v>311</v>
      </c>
      <c r="F57" s="341">
        <v>510</v>
      </c>
      <c r="G57" s="338"/>
      <c r="H57" s="310" t="s">
        <v>251</v>
      </c>
      <c r="K57" s="291"/>
    </row>
    <row r="58" spans="1:11" ht="12" customHeight="1" x14ac:dyDescent="0.25">
      <c r="A58" s="331">
        <v>44</v>
      </c>
      <c r="B58" s="175"/>
      <c r="F58" s="368">
        <f>'PF-5'!D56</f>
        <v>12270</v>
      </c>
      <c r="G58" s="256"/>
      <c r="H58" s="310" t="s">
        <v>124</v>
      </c>
      <c r="K58" s="291"/>
    </row>
    <row r="59" spans="1:11" ht="12" customHeight="1" x14ac:dyDescent="0.25">
      <c r="B59" s="336"/>
      <c r="F59" s="369"/>
      <c r="G59" s="256"/>
      <c r="K59" s="291"/>
    </row>
    <row r="60" spans="1:11" ht="12" customHeight="1" x14ac:dyDescent="0.25">
      <c r="A60" s="340">
        <v>45</v>
      </c>
      <c r="B60" s="336">
        <v>4</v>
      </c>
      <c r="C60" s="310" t="s">
        <v>235</v>
      </c>
      <c r="F60" s="368">
        <f>'PF-5'!C57</f>
        <v>2938</v>
      </c>
      <c r="G60" s="256"/>
      <c r="H60" s="310" t="s">
        <v>122</v>
      </c>
      <c r="K60" s="291"/>
    </row>
    <row r="61" spans="1:11" ht="12" customHeight="1" x14ac:dyDescent="0.25">
      <c r="A61" s="340">
        <v>46</v>
      </c>
      <c r="B61" s="175"/>
      <c r="C61" s="310" t="s">
        <v>312</v>
      </c>
      <c r="F61" s="363">
        <v>-2280</v>
      </c>
      <c r="G61" s="256"/>
      <c r="H61" s="310" t="s">
        <v>313</v>
      </c>
      <c r="K61" s="291"/>
    </row>
    <row r="62" spans="1:11" ht="12" customHeight="1" x14ac:dyDescent="0.25">
      <c r="A62" s="340">
        <v>47</v>
      </c>
      <c r="B62" s="175"/>
      <c r="F62" s="363">
        <v>-690</v>
      </c>
      <c r="G62" s="256"/>
      <c r="H62" s="310" t="s">
        <v>314</v>
      </c>
    </row>
    <row r="63" spans="1:11" ht="12" customHeight="1" x14ac:dyDescent="0.25">
      <c r="A63" s="342">
        <v>48</v>
      </c>
      <c r="B63" s="175"/>
      <c r="F63" s="341">
        <v>32</v>
      </c>
      <c r="G63" s="256"/>
      <c r="H63" s="310" t="s">
        <v>251</v>
      </c>
    </row>
    <row r="64" spans="1:11" ht="12" customHeight="1" x14ac:dyDescent="0.25">
      <c r="A64" s="342">
        <v>49</v>
      </c>
      <c r="B64" s="175"/>
      <c r="F64" s="368">
        <f>'PF-5'!D57</f>
        <v>0</v>
      </c>
      <c r="G64" s="256"/>
      <c r="H64" s="310" t="s">
        <v>124</v>
      </c>
      <c r="I64" s="344"/>
      <c r="J64" s="344"/>
      <c r="K64" s="344"/>
    </row>
    <row r="65" spans="1:8" x14ac:dyDescent="0.25">
      <c r="A65" s="340">
        <v>50</v>
      </c>
      <c r="B65" s="344" t="s">
        <v>283</v>
      </c>
      <c r="F65" s="310"/>
    </row>
    <row r="66" spans="1:8" ht="3" customHeight="1" x14ac:dyDescent="0.25">
      <c r="A66" s="335"/>
      <c r="B66" s="344"/>
      <c r="C66" s="344"/>
      <c r="D66" s="344"/>
      <c r="E66" s="344"/>
      <c r="F66" s="344"/>
      <c r="G66" s="344"/>
      <c r="H66" s="344"/>
    </row>
    <row r="67" spans="1:8" x14ac:dyDescent="0.25">
      <c r="A67" s="335"/>
    </row>
    <row r="68" spans="1:8" x14ac:dyDescent="0.25">
      <c r="A68" s="339"/>
    </row>
    <row r="70" spans="1:8" x14ac:dyDescent="0.25">
      <c r="A70" s="340"/>
    </row>
  </sheetData>
  <printOptions horizontalCentered="1"/>
  <pageMargins left="0.75" right="0.75" top="0.5" bottom="0.8" header="0" footer="0.5"/>
  <pageSetup scale="85" fitToWidth="2" fitToHeight="2" orientation="portrait" r:id="rId1"/>
  <headerFooter>
    <oddFooter>&amp;L&amp;"Verdana,Bold"&amp;10Manitoba Public Insurance&amp;C&amp;"Verdana,Bold"&amp;10&amp;P of &amp;P</oddFooter>
  </headerFooter>
  <colBreaks count="1" manualBreakCount="1">
    <brk id="1" max="6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4"/>
  <sheetViews>
    <sheetView showGridLines="0" zoomScaleNormal="100" zoomScaleSheetLayoutView="90" workbookViewId="0">
      <selection activeCell="M12" sqref="M12"/>
    </sheetView>
  </sheetViews>
  <sheetFormatPr defaultColWidth="8.85546875" defaultRowHeight="12.75" x14ac:dyDescent="0.2"/>
  <cols>
    <col min="1" max="1" width="4.7109375" style="315" customWidth="1"/>
    <col min="2" max="2" width="31.85546875" style="213" customWidth="1"/>
    <col min="3" max="3" width="10.7109375" style="213" customWidth="1"/>
    <col min="4" max="4" width="11.42578125" style="213" customWidth="1"/>
    <col min="5" max="5" width="11.42578125" style="316" customWidth="1"/>
    <col min="6" max="6" width="5" style="38" customWidth="1"/>
    <col min="7" max="7" width="11.85546875" style="314" customWidth="1"/>
    <col min="8" max="8" width="3.7109375" style="213" customWidth="1"/>
    <col min="9" max="16384" width="8.85546875" style="213"/>
  </cols>
  <sheetData>
    <row r="1" spans="1:11" s="157" customFormat="1" ht="15.75" x14ac:dyDescent="0.25">
      <c r="A1" s="154" t="s">
        <v>315</v>
      </c>
      <c r="B1" s="156"/>
      <c r="C1" s="156"/>
      <c r="D1" s="156"/>
      <c r="E1" s="156"/>
      <c r="F1" s="156"/>
      <c r="G1" s="253"/>
      <c r="H1" s="156"/>
    </row>
    <row r="2" spans="1:11" s="161" customFormat="1" ht="15.75" x14ac:dyDescent="0.25">
      <c r="A2" s="159" t="s">
        <v>316</v>
      </c>
      <c r="B2" s="156"/>
      <c r="C2" s="156"/>
      <c r="D2" s="156"/>
      <c r="E2" s="156"/>
      <c r="F2" s="156"/>
      <c r="G2" s="253"/>
      <c r="H2" s="156"/>
    </row>
    <row r="6" spans="1:11" ht="11.25" customHeight="1" x14ac:dyDescent="0.25">
      <c r="A6" s="254" t="s">
        <v>0</v>
      </c>
      <c r="B6" s="172"/>
      <c r="C6" s="255">
        <v>2021</v>
      </c>
      <c r="D6" s="255">
        <v>2022</v>
      </c>
      <c r="E6" s="256"/>
      <c r="F6" s="257"/>
      <c r="G6" s="258" t="s">
        <v>221</v>
      </c>
      <c r="H6" s="212"/>
    </row>
    <row r="7" spans="1:11" ht="11.25" customHeight="1" x14ac:dyDescent="0.25">
      <c r="A7" s="254" t="s">
        <v>1</v>
      </c>
      <c r="C7" s="259" t="s">
        <v>317</v>
      </c>
      <c r="D7" s="259" t="s">
        <v>317</v>
      </c>
      <c r="E7" s="260" t="s">
        <v>224</v>
      </c>
      <c r="F7" s="261" t="s">
        <v>225</v>
      </c>
      <c r="G7" s="262" t="s">
        <v>226</v>
      </c>
      <c r="H7" s="263"/>
    </row>
    <row r="8" spans="1:11" ht="12" customHeight="1" x14ac:dyDescent="0.25">
      <c r="A8" s="254">
        <v>1</v>
      </c>
      <c r="B8" s="370" t="s">
        <v>227</v>
      </c>
      <c r="C8" s="265" t="s">
        <v>228</v>
      </c>
      <c r="D8" s="265" t="s">
        <v>228</v>
      </c>
      <c r="E8" s="265" t="s">
        <v>228</v>
      </c>
      <c r="F8" s="266"/>
      <c r="G8" s="267" t="s">
        <v>229</v>
      </c>
      <c r="H8" s="263"/>
    </row>
    <row r="9" spans="1:11" ht="12" customHeight="1" x14ac:dyDescent="0.2">
      <c r="A9" s="268">
        <v>2</v>
      </c>
      <c r="B9" s="279" t="s">
        <v>246</v>
      </c>
      <c r="C9" s="269"/>
      <c r="D9" s="269"/>
      <c r="E9" s="270"/>
      <c r="F9" s="271"/>
      <c r="G9" s="272"/>
    </row>
    <row r="10" spans="1:11" ht="12" customHeight="1" x14ac:dyDescent="0.2">
      <c r="A10" s="268">
        <v>3</v>
      </c>
      <c r="B10" s="273" t="s">
        <v>144</v>
      </c>
      <c r="C10" s="274">
        <v>1042862</v>
      </c>
      <c r="D10" s="274">
        <v>1099690</v>
      </c>
      <c r="E10" s="274">
        <v>56828</v>
      </c>
      <c r="F10" s="271"/>
      <c r="G10" s="275">
        <v>5.4492348939744666</v>
      </c>
      <c r="H10" s="276"/>
      <c r="I10" s="192"/>
      <c r="J10" s="192"/>
      <c r="K10" s="277"/>
    </row>
    <row r="11" spans="1:11" ht="12" customHeight="1" x14ac:dyDescent="0.2">
      <c r="A11" s="268">
        <v>4</v>
      </c>
      <c r="B11" s="278" t="s">
        <v>145</v>
      </c>
      <c r="C11" s="274">
        <v>69212</v>
      </c>
      <c r="D11" s="274">
        <v>63772</v>
      </c>
      <c r="E11" s="274">
        <v>-5440</v>
      </c>
      <c r="F11" s="271"/>
      <c r="G11" s="275">
        <v>-7.8599086863549674</v>
      </c>
      <c r="H11" s="276"/>
      <c r="I11" s="192"/>
      <c r="J11" s="192"/>
      <c r="K11" s="277"/>
    </row>
    <row r="12" spans="1:11" ht="12" customHeight="1" x14ac:dyDescent="0.2">
      <c r="A12" s="268">
        <v>5</v>
      </c>
      <c r="B12" s="273" t="s">
        <v>146</v>
      </c>
      <c r="C12" s="274">
        <v>-14166</v>
      </c>
      <c r="D12" s="274">
        <v>-15942</v>
      </c>
      <c r="E12" s="274">
        <v>-1776</v>
      </c>
      <c r="F12" s="271"/>
      <c r="G12" s="275">
        <v>12.537060567556122</v>
      </c>
      <c r="H12" s="276"/>
      <c r="I12" s="192"/>
      <c r="J12" s="192"/>
      <c r="K12" s="277"/>
    </row>
    <row r="13" spans="1:11" ht="12" customHeight="1" x14ac:dyDescent="0.2">
      <c r="A13" s="268">
        <v>6</v>
      </c>
      <c r="B13" s="279" t="s">
        <v>147</v>
      </c>
      <c r="C13" s="280">
        <v>1097908</v>
      </c>
      <c r="D13" s="280">
        <v>1147520</v>
      </c>
      <c r="E13" s="280">
        <v>49612</v>
      </c>
      <c r="F13" s="281">
        <v>1</v>
      </c>
      <c r="G13" s="282">
        <v>4.5187757079828179</v>
      </c>
      <c r="H13" s="276"/>
      <c r="I13" s="192"/>
      <c r="J13" s="192"/>
      <c r="K13" s="277"/>
    </row>
    <row r="14" spans="1:11" ht="6.75" customHeight="1" x14ac:dyDescent="0.2">
      <c r="A14" s="268"/>
      <c r="B14" s="283"/>
      <c r="C14" s="274">
        <v>0</v>
      </c>
      <c r="D14" s="274"/>
      <c r="E14" s="274"/>
      <c r="F14" s="271"/>
      <c r="G14" s="275"/>
      <c r="H14" s="284"/>
      <c r="I14" s="192"/>
      <c r="J14" s="192"/>
      <c r="K14" s="277"/>
    </row>
    <row r="15" spans="1:11" ht="12" customHeight="1" x14ac:dyDescent="0.2">
      <c r="A15" s="268">
        <v>7</v>
      </c>
      <c r="B15" s="285" t="s">
        <v>148</v>
      </c>
      <c r="C15" s="274"/>
      <c r="D15" s="274"/>
      <c r="E15" s="274"/>
      <c r="F15" s="271"/>
      <c r="G15" s="275"/>
      <c r="H15" s="284"/>
      <c r="I15" s="192"/>
      <c r="J15" s="192"/>
      <c r="K15" s="277"/>
    </row>
    <row r="16" spans="1:11" ht="12" customHeight="1" x14ac:dyDescent="0.2">
      <c r="A16" s="268">
        <v>8</v>
      </c>
      <c r="B16" s="273" t="s">
        <v>144</v>
      </c>
      <c r="C16" s="274">
        <v>1025032</v>
      </c>
      <c r="D16" s="274">
        <v>1068311</v>
      </c>
      <c r="E16" s="274">
        <v>43279</v>
      </c>
      <c r="F16" s="271"/>
      <c r="G16" s="275">
        <v>4.2222096480890352</v>
      </c>
      <c r="H16" s="276"/>
      <c r="I16" s="192"/>
      <c r="J16" s="192"/>
      <c r="K16" s="277"/>
    </row>
    <row r="17" spans="1:16" ht="12" customHeight="1" x14ac:dyDescent="0.2">
      <c r="A17" s="268">
        <v>9</v>
      </c>
      <c r="B17" s="278" t="s">
        <v>145</v>
      </c>
      <c r="C17" s="274">
        <v>68656</v>
      </c>
      <c r="D17" s="274">
        <v>62499</v>
      </c>
      <c r="E17" s="274">
        <v>-6157</v>
      </c>
      <c r="F17" s="271"/>
      <c r="G17" s="275">
        <v>-8.9678979258914016</v>
      </c>
      <c r="H17" s="276"/>
      <c r="I17" s="192"/>
      <c r="J17" s="192"/>
      <c r="K17" s="277"/>
    </row>
    <row r="18" spans="1:16" ht="12" customHeight="1" x14ac:dyDescent="0.2">
      <c r="A18" s="268">
        <v>10</v>
      </c>
      <c r="B18" s="273" t="s">
        <v>146</v>
      </c>
      <c r="C18" s="274">
        <v>-14165</v>
      </c>
      <c r="D18" s="274">
        <v>-15942</v>
      </c>
      <c r="E18" s="274">
        <v>-1777</v>
      </c>
      <c r="F18" s="271"/>
      <c r="G18" s="275">
        <v>12.545005294740557</v>
      </c>
      <c r="H18" s="276"/>
      <c r="I18" s="192"/>
      <c r="J18" s="192"/>
      <c r="K18" s="277"/>
    </row>
    <row r="19" spans="1:16" ht="12" customHeight="1" x14ac:dyDescent="0.2">
      <c r="A19" s="268">
        <v>11</v>
      </c>
      <c r="B19" s="279" t="s">
        <v>149</v>
      </c>
      <c r="C19" s="280">
        <v>1079523</v>
      </c>
      <c r="D19" s="280">
        <v>1114868</v>
      </c>
      <c r="E19" s="280">
        <v>35345</v>
      </c>
      <c r="F19" s="281"/>
      <c r="G19" s="282">
        <v>3.2741312598249408</v>
      </c>
      <c r="H19" s="276"/>
      <c r="I19" s="192"/>
      <c r="J19" s="192"/>
      <c r="K19" s="277"/>
    </row>
    <row r="20" spans="1:16" ht="12" customHeight="1" x14ac:dyDescent="0.2">
      <c r="A20" s="268">
        <v>12</v>
      </c>
      <c r="B20" s="273" t="s">
        <v>150</v>
      </c>
      <c r="C20" s="286">
        <v>28623</v>
      </c>
      <c r="D20" s="286">
        <v>30063</v>
      </c>
      <c r="E20" s="274">
        <v>1440</v>
      </c>
      <c r="F20" s="271"/>
      <c r="G20" s="275">
        <v>5.0309191908604962</v>
      </c>
      <c r="H20" s="276"/>
      <c r="I20" s="192"/>
      <c r="J20" s="192"/>
      <c r="K20" s="277"/>
    </row>
    <row r="21" spans="1:16" ht="12" customHeight="1" x14ac:dyDescent="0.2">
      <c r="A21" s="268">
        <v>13</v>
      </c>
      <c r="B21" s="279" t="s">
        <v>151</v>
      </c>
      <c r="C21" s="280">
        <v>1108146</v>
      </c>
      <c r="D21" s="280">
        <v>1144931</v>
      </c>
      <c r="E21" s="280">
        <v>36785</v>
      </c>
      <c r="F21" s="281"/>
      <c r="G21" s="282">
        <v>3.3195084402235806</v>
      </c>
      <c r="H21" s="276"/>
      <c r="I21" s="192"/>
      <c r="J21" s="192"/>
      <c r="K21" s="192"/>
      <c r="L21" s="192"/>
      <c r="M21" s="192"/>
      <c r="N21" s="192"/>
    </row>
    <row r="22" spans="1:16" ht="6.75" customHeight="1" x14ac:dyDescent="0.2">
      <c r="A22" s="268"/>
      <c r="B22" s="285"/>
      <c r="C22" s="274">
        <v>0</v>
      </c>
      <c r="D22" s="274">
        <v>0</v>
      </c>
      <c r="E22" s="274"/>
      <c r="F22" s="271"/>
      <c r="G22" s="275"/>
      <c r="H22" s="284"/>
      <c r="I22" s="192"/>
      <c r="J22" s="192"/>
      <c r="K22" s="277"/>
    </row>
    <row r="23" spans="1:16" ht="12" customHeight="1" x14ac:dyDescent="0.2">
      <c r="A23" s="268">
        <v>14</v>
      </c>
      <c r="B23" s="285" t="s">
        <v>230</v>
      </c>
      <c r="C23" s="274">
        <v>916689</v>
      </c>
      <c r="D23" s="274">
        <v>904591</v>
      </c>
      <c r="E23" s="274">
        <v>-12098</v>
      </c>
      <c r="F23" s="287"/>
      <c r="G23" s="275">
        <v>-1.3197496642809066</v>
      </c>
      <c r="H23" s="276"/>
      <c r="I23" s="192"/>
      <c r="J23" s="192"/>
      <c r="K23" s="277"/>
    </row>
    <row r="24" spans="1:16" ht="12" customHeight="1" x14ac:dyDescent="0.2">
      <c r="A24" s="268">
        <v>15</v>
      </c>
      <c r="B24" s="273" t="s">
        <v>153</v>
      </c>
      <c r="C24" s="274">
        <v>-1800</v>
      </c>
      <c r="D24" s="274">
        <v>302</v>
      </c>
      <c r="E24" s="274">
        <v>2102</v>
      </c>
      <c r="F24" s="288"/>
      <c r="G24" s="275">
        <v>-116.77777777777779</v>
      </c>
      <c r="H24" s="276"/>
      <c r="I24" s="192"/>
      <c r="J24" s="192"/>
      <c r="K24" s="277" t="s">
        <v>318</v>
      </c>
      <c r="L24" s="186"/>
      <c r="M24" s="186"/>
      <c r="N24" s="186"/>
      <c r="O24" s="186"/>
      <c r="P24" s="186"/>
    </row>
    <row r="25" spans="1:16" ht="12" customHeight="1" x14ac:dyDescent="0.2">
      <c r="A25" s="268">
        <v>16</v>
      </c>
      <c r="B25" s="273" t="s">
        <v>231</v>
      </c>
      <c r="C25" s="274">
        <v>12917</v>
      </c>
      <c r="D25" s="274">
        <v>11681</v>
      </c>
      <c r="E25" s="274">
        <v>-1236</v>
      </c>
      <c r="F25" s="271"/>
      <c r="G25" s="275">
        <v>-9.5687853216691181</v>
      </c>
      <c r="H25" s="276"/>
      <c r="I25" s="192"/>
      <c r="J25" s="192"/>
      <c r="K25" s="277"/>
    </row>
    <row r="26" spans="1:16" ht="12" customHeight="1" x14ac:dyDescent="0.2">
      <c r="A26" s="268">
        <v>17</v>
      </c>
      <c r="B26" s="285" t="s">
        <v>155</v>
      </c>
      <c r="C26" s="280">
        <v>927806</v>
      </c>
      <c r="D26" s="280">
        <v>916574</v>
      </c>
      <c r="E26" s="280">
        <v>-11232</v>
      </c>
      <c r="F26" s="281">
        <v>2</v>
      </c>
      <c r="G26" s="282">
        <v>-1.2105979051655196</v>
      </c>
      <c r="H26" s="276"/>
      <c r="I26" s="192"/>
      <c r="J26" s="192"/>
      <c r="K26" s="277"/>
    </row>
    <row r="27" spans="1:16" ht="6.75" customHeight="1" x14ac:dyDescent="0.2">
      <c r="A27" s="268"/>
      <c r="B27" s="285"/>
      <c r="C27" s="274"/>
      <c r="D27" s="274"/>
      <c r="E27" s="274"/>
      <c r="F27" s="271"/>
      <c r="G27" s="275"/>
      <c r="H27" s="276"/>
      <c r="I27" s="192"/>
      <c r="J27" s="192"/>
      <c r="K27" s="277"/>
    </row>
    <row r="28" spans="1:16" ht="12" customHeight="1" x14ac:dyDescent="0.2">
      <c r="A28" s="268">
        <v>18</v>
      </c>
      <c r="B28" s="278" t="s">
        <v>156</v>
      </c>
      <c r="C28" s="274">
        <v>146819</v>
      </c>
      <c r="D28" s="274">
        <v>147719</v>
      </c>
      <c r="E28" s="274">
        <v>900</v>
      </c>
      <c r="F28" s="271">
        <v>4</v>
      </c>
      <c r="G28" s="275">
        <v>0.6129996798779449</v>
      </c>
      <c r="H28" s="276"/>
      <c r="I28" s="192"/>
      <c r="J28" s="192"/>
      <c r="K28" s="277"/>
    </row>
    <row r="29" spans="1:16" ht="12" customHeight="1" x14ac:dyDescent="0.2">
      <c r="A29" s="268">
        <v>19</v>
      </c>
      <c r="B29" s="273" t="s">
        <v>157</v>
      </c>
      <c r="C29" s="274">
        <v>13502</v>
      </c>
      <c r="D29" s="274">
        <v>13070</v>
      </c>
      <c r="E29" s="274">
        <v>-432</v>
      </c>
      <c r="F29" s="271">
        <v>4</v>
      </c>
      <c r="G29" s="275">
        <v>-3.1995259961487186</v>
      </c>
      <c r="H29" s="276"/>
      <c r="I29" s="192"/>
      <c r="J29" s="192"/>
      <c r="K29" s="277"/>
    </row>
    <row r="30" spans="1:16" ht="12" customHeight="1" x14ac:dyDescent="0.2">
      <c r="A30" s="268">
        <v>20</v>
      </c>
      <c r="B30" s="285" t="s">
        <v>158</v>
      </c>
      <c r="C30" s="280">
        <v>1088127</v>
      </c>
      <c r="D30" s="280">
        <v>1077363</v>
      </c>
      <c r="E30" s="280">
        <v>-10764</v>
      </c>
      <c r="F30" s="281"/>
      <c r="G30" s="282">
        <v>-0.98922276535735254</v>
      </c>
      <c r="H30" s="276"/>
      <c r="I30" s="192"/>
      <c r="J30" s="192"/>
      <c r="K30" s="277"/>
    </row>
    <row r="31" spans="1:16" ht="6.75" customHeight="1" x14ac:dyDescent="0.2">
      <c r="A31" s="268"/>
      <c r="B31" s="285"/>
      <c r="C31" s="274"/>
      <c r="D31" s="274"/>
      <c r="E31" s="274"/>
      <c r="F31" s="271"/>
      <c r="G31" s="275"/>
      <c r="H31" s="284"/>
      <c r="I31" s="192"/>
      <c r="J31" s="192"/>
      <c r="K31" s="277"/>
    </row>
    <row r="32" spans="1:16" ht="12" customHeight="1" x14ac:dyDescent="0.2">
      <c r="A32" s="268">
        <v>21</v>
      </c>
      <c r="B32" s="285" t="s">
        <v>159</v>
      </c>
      <c r="C32" s="274"/>
      <c r="D32" s="274"/>
      <c r="E32" s="274"/>
      <c r="F32" s="271"/>
      <c r="G32" s="275"/>
      <c r="H32" s="284"/>
      <c r="I32" s="192"/>
      <c r="J32" s="192"/>
      <c r="K32" s="277"/>
    </row>
    <row r="33" spans="1:11" ht="12" customHeight="1" x14ac:dyDescent="0.2">
      <c r="A33" s="268">
        <v>22</v>
      </c>
      <c r="B33" s="273" t="s">
        <v>160</v>
      </c>
      <c r="C33" s="274">
        <v>75921</v>
      </c>
      <c r="D33" s="274">
        <v>76108</v>
      </c>
      <c r="E33" s="274">
        <v>187</v>
      </c>
      <c r="F33" s="271">
        <v>4</v>
      </c>
      <c r="G33" s="275">
        <v>0.24630866295227935</v>
      </c>
      <c r="H33" s="276"/>
      <c r="I33" s="192"/>
      <c r="J33" s="192"/>
      <c r="K33" s="277"/>
    </row>
    <row r="34" spans="1:11" ht="12" customHeight="1" x14ac:dyDescent="0.2">
      <c r="A34" s="268">
        <v>23</v>
      </c>
      <c r="B34" s="278" t="s">
        <v>161</v>
      </c>
      <c r="C34" s="274">
        <v>42817</v>
      </c>
      <c r="D34" s="274">
        <v>48013</v>
      </c>
      <c r="E34" s="274">
        <v>5196</v>
      </c>
      <c r="F34" s="271"/>
      <c r="G34" s="275">
        <v>12.135366793563303</v>
      </c>
      <c r="H34" s="276"/>
      <c r="I34" s="192"/>
      <c r="J34" s="192"/>
      <c r="K34" s="277"/>
    </row>
    <row r="35" spans="1:11" ht="12" customHeight="1" x14ac:dyDescent="0.2">
      <c r="A35" s="268">
        <v>24</v>
      </c>
      <c r="B35" s="278" t="s">
        <v>162</v>
      </c>
      <c r="C35" s="274">
        <v>32811</v>
      </c>
      <c r="D35" s="274">
        <v>33924</v>
      </c>
      <c r="E35" s="274">
        <v>1113</v>
      </c>
      <c r="F35" s="271"/>
      <c r="G35" s="275">
        <v>3.3921550699460545</v>
      </c>
      <c r="H35" s="276"/>
      <c r="I35" s="192"/>
      <c r="J35" s="192"/>
      <c r="K35" s="277"/>
    </row>
    <row r="36" spans="1:11" ht="12" customHeight="1" x14ac:dyDescent="0.2">
      <c r="A36" s="268">
        <v>25</v>
      </c>
      <c r="B36" s="278" t="s">
        <v>163</v>
      </c>
      <c r="C36" s="274">
        <v>5201</v>
      </c>
      <c r="D36" s="274">
        <v>4624</v>
      </c>
      <c r="E36" s="285">
        <v>-577</v>
      </c>
      <c r="F36" s="281">
        <v>4</v>
      </c>
      <c r="G36" s="275">
        <v>-11.094020380696019</v>
      </c>
      <c r="H36" s="276"/>
      <c r="I36" s="192"/>
      <c r="J36" s="192"/>
      <c r="K36" s="277"/>
    </row>
    <row r="37" spans="1:11" ht="12" customHeight="1" x14ac:dyDescent="0.2">
      <c r="A37" s="268">
        <v>26</v>
      </c>
      <c r="B37" s="285" t="s">
        <v>164</v>
      </c>
      <c r="C37" s="280">
        <v>156750</v>
      </c>
      <c r="D37" s="280">
        <v>162669</v>
      </c>
      <c r="E37" s="280">
        <v>5919</v>
      </c>
      <c r="F37" s="271"/>
      <c r="G37" s="282">
        <v>3.7760765550239239</v>
      </c>
      <c r="H37" s="276"/>
      <c r="I37" s="192"/>
      <c r="J37" s="192"/>
      <c r="K37" s="277"/>
    </row>
    <row r="38" spans="1:11" ht="6.75" customHeight="1" x14ac:dyDescent="0.2">
      <c r="A38" s="268"/>
      <c r="B38" s="274"/>
      <c r="C38" s="274"/>
      <c r="D38" s="274"/>
      <c r="E38" s="274"/>
      <c r="F38" s="271"/>
      <c r="G38" s="275"/>
      <c r="H38" s="284"/>
      <c r="I38" s="192"/>
      <c r="J38" s="192"/>
      <c r="K38" s="277"/>
    </row>
    <row r="39" spans="1:11" ht="12" customHeight="1" x14ac:dyDescent="0.2">
      <c r="A39" s="268">
        <v>27</v>
      </c>
      <c r="B39" s="279" t="s">
        <v>165</v>
      </c>
      <c r="C39" s="280">
        <v>-136731</v>
      </c>
      <c r="D39" s="280">
        <v>-95101</v>
      </c>
      <c r="E39" s="280">
        <v>41630</v>
      </c>
      <c r="F39" s="281"/>
      <c r="G39" s="282">
        <v>-30.446643409321954</v>
      </c>
      <c r="H39" s="276"/>
      <c r="I39" s="192"/>
      <c r="J39" s="192"/>
      <c r="K39" s="277"/>
    </row>
    <row r="40" spans="1:11" ht="6.75" customHeight="1" x14ac:dyDescent="0.2">
      <c r="A40" s="268"/>
      <c r="B40" s="285"/>
      <c r="C40" s="285">
        <v>0</v>
      </c>
      <c r="D40" s="285"/>
      <c r="E40" s="285"/>
      <c r="F40" s="271"/>
      <c r="G40" s="275"/>
      <c r="H40" s="284"/>
      <c r="I40" s="192"/>
      <c r="J40" s="192"/>
      <c r="K40" s="277"/>
    </row>
    <row r="41" spans="1:11" ht="12" customHeight="1" x14ac:dyDescent="0.2">
      <c r="A41" s="268">
        <v>28</v>
      </c>
      <c r="B41" s="285" t="s">
        <v>166</v>
      </c>
      <c r="C41" s="274">
        <v>91381</v>
      </c>
      <c r="D41" s="274">
        <v>99241</v>
      </c>
      <c r="E41" s="274">
        <v>7860</v>
      </c>
      <c r="F41" s="287"/>
      <c r="G41" s="275">
        <v>8.6013503901248622</v>
      </c>
      <c r="H41" s="276"/>
      <c r="I41" s="192"/>
      <c r="J41" s="192"/>
      <c r="K41" s="277"/>
    </row>
    <row r="42" spans="1:11" ht="12" customHeight="1" x14ac:dyDescent="0.2">
      <c r="A42" s="268">
        <v>29</v>
      </c>
      <c r="B42" s="273" t="s">
        <v>232</v>
      </c>
      <c r="C42" s="274">
        <v>165</v>
      </c>
      <c r="D42" s="274">
        <v>483</v>
      </c>
      <c r="E42" s="274">
        <v>318</v>
      </c>
      <c r="F42" s="271"/>
      <c r="G42" s="275">
        <v>192.72727272727272</v>
      </c>
      <c r="H42" s="276"/>
      <c r="I42" s="192"/>
      <c r="J42" s="192"/>
      <c r="K42" s="277"/>
    </row>
    <row r="43" spans="1:11" ht="12" customHeight="1" x14ac:dyDescent="0.2">
      <c r="A43" s="268">
        <v>30</v>
      </c>
      <c r="B43" s="285" t="s">
        <v>233</v>
      </c>
      <c r="C43" s="280">
        <v>91546</v>
      </c>
      <c r="D43" s="280">
        <v>99724</v>
      </c>
      <c r="E43" s="280">
        <v>8178</v>
      </c>
      <c r="F43" s="281">
        <v>3</v>
      </c>
      <c r="G43" s="282">
        <v>8.9332139033928293</v>
      </c>
      <c r="H43" s="276"/>
      <c r="I43" s="192"/>
      <c r="J43" s="192"/>
      <c r="K43" s="277"/>
    </row>
    <row r="44" spans="1:11" ht="15" customHeight="1" x14ac:dyDescent="0.2">
      <c r="A44" s="268"/>
      <c r="B44" s="279"/>
      <c r="C44" s="274"/>
      <c r="D44" s="274">
        <v>0</v>
      </c>
      <c r="E44" s="274"/>
      <c r="F44" s="271"/>
      <c r="G44" s="275"/>
      <c r="H44" s="284"/>
      <c r="I44" s="192"/>
      <c r="J44" s="192"/>
      <c r="K44" s="277"/>
    </row>
    <row r="45" spans="1:11" ht="12" customHeight="1" x14ac:dyDescent="0.2">
      <c r="A45" s="268">
        <v>31</v>
      </c>
      <c r="B45" s="293" t="s">
        <v>234</v>
      </c>
      <c r="C45" s="280">
        <v>-45185</v>
      </c>
      <c r="D45" s="280">
        <v>4623</v>
      </c>
      <c r="E45" s="280">
        <v>49808</v>
      </c>
      <c r="F45" s="294"/>
      <c r="G45" s="295">
        <v>-110.23127143963704</v>
      </c>
      <c r="H45" s="353"/>
      <c r="I45" s="192"/>
      <c r="J45" s="192"/>
      <c r="K45" s="277"/>
    </row>
    <row r="46" spans="1:11" ht="6.75" customHeight="1" x14ac:dyDescent="0.2">
      <c r="A46" s="268"/>
      <c r="B46" s="279"/>
      <c r="C46" s="285"/>
      <c r="D46" s="285"/>
      <c r="E46" s="285"/>
      <c r="F46" s="271"/>
      <c r="G46" s="275"/>
      <c r="H46" s="284"/>
      <c r="I46" s="192"/>
      <c r="J46" s="192"/>
      <c r="K46" s="277"/>
    </row>
    <row r="47" spans="1:11" ht="12" customHeight="1" x14ac:dyDescent="0.2">
      <c r="A47" s="268">
        <v>32</v>
      </c>
      <c r="B47" s="296" t="s">
        <v>235</v>
      </c>
      <c r="C47" s="297"/>
      <c r="D47" s="297"/>
      <c r="E47" s="270"/>
      <c r="F47" s="271"/>
      <c r="G47" s="275"/>
      <c r="I47" s="192"/>
      <c r="J47" s="192"/>
      <c r="K47" s="277"/>
    </row>
    <row r="48" spans="1:11" ht="12" customHeight="1" x14ac:dyDescent="0.2">
      <c r="A48" s="268">
        <v>33</v>
      </c>
      <c r="B48" s="278" t="s">
        <v>156</v>
      </c>
      <c r="C48" s="298">
        <v>146819</v>
      </c>
      <c r="D48" s="298">
        <v>147718</v>
      </c>
      <c r="E48" s="274">
        <v>899</v>
      </c>
      <c r="F48" s="299"/>
      <c r="G48" s="275">
        <v>0.61231856912252502</v>
      </c>
      <c r="H48" s="276"/>
      <c r="I48" s="192"/>
      <c r="J48" s="192"/>
      <c r="K48" s="277"/>
    </row>
    <row r="49" spans="1:11" ht="12" customHeight="1" x14ac:dyDescent="0.2">
      <c r="A49" s="268">
        <v>34</v>
      </c>
      <c r="B49" s="278" t="s">
        <v>157</v>
      </c>
      <c r="C49" s="298">
        <v>13502</v>
      </c>
      <c r="D49" s="298">
        <v>13070</v>
      </c>
      <c r="E49" s="274">
        <v>-432</v>
      </c>
      <c r="F49" s="299"/>
      <c r="G49" s="275">
        <v>-3.1995259961487186</v>
      </c>
      <c r="H49" s="276"/>
      <c r="I49" s="192"/>
      <c r="J49" s="192"/>
      <c r="K49" s="277"/>
    </row>
    <row r="50" spans="1:11" ht="12" customHeight="1" x14ac:dyDescent="0.2">
      <c r="A50" s="268">
        <v>35</v>
      </c>
      <c r="B50" s="278" t="s">
        <v>160</v>
      </c>
      <c r="C50" s="298">
        <v>75921</v>
      </c>
      <c r="D50" s="298">
        <v>76108</v>
      </c>
      <c r="E50" s="274">
        <v>187</v>
      </c>
      <c r="F50" s="299"/>
      <c r="G50" s="275">
        <v>0.24630866295227935</v>
      </c>
      <c r="H50" s="276"/>
      <c r="I50" s="192"/>
      <c r="J50" s="192"/>
      <c r="K50" s="277"/>
    </row>
    <row r="51" spans="1:11" ht="12" customHeight="1" x14ac:dyDescent="0.2">
      <c r="A51" s="268">
        <v>36</v>
      </c>
      <c r="B51" s="278" t="s">
        <v>163</v>
      </c>
      <c r="C51" s="301">
        <v>5201</v>
      </c>
      <c r="D51" s="301">
        <v>4624</v>
      </c>
      <c r="E51" s="302">
        <v>-577</v>
      </c>
      <c r="F51" s="299"/>
      <c r="G51" s="275">
        <v>-11.094020380696019</v>
      </c>
      <c r="H51" s="276"/>
      <c r="I51" s="192"/>
      <c r="J51" s="192"/>
      <c r="K51" s="277"/>
    </row>
    <row r="52" spans="1:11" ht="12" customHeight="1" x14ac:dyDescent="0.2">
      <c r="A52" s="268">
        <v>37</v>
      </c>
      <c r="B52" s="296" t="s">
        <v>236</v>
      </c>
      <c r="C52" s="296">
        <v>241443</v>
      </c>
      <c r="D52" s="296">
        <v>241520</v>
      </c>
      <c r="E52" s="285">
        <v>77</v>
      </c>
      <c r="F52" s="303"/>
      <c r="G52" s="282">
        <v>3.1891585177453892E-2</v>
      </c>
      <c r="H52" s="276"/>
      <c r="I52" s="192"/>
      <c r="J52" s="192"/>
      <c r="K52" s="277"/>
    </row>
    <row r="53" spans="1:11" ht="6.75" customHeight="1" x14ac:dyDescent="0.2">
      <c r="A53" s="268"/>
      <c r="B53" s="270"/>
      <c r="C53" s="270"/>
      <c r="D53" s="270"/>
      <c r="E53" s="270"/>
      <c r="F53" s="271"/>
      <c r="G53" s="275"/>
      <c r="I53" s="192"/>
      <c r="J53" s="192"/>
      <c r="K53" s="277"/>
    </row>
    <row r="54" spans="1:11" ht="12" customHeight="1" x14ac:dyDescent="0.2">
      <c r="A54" s="268">
        <v>38</v>
      </c>
      <c r="B54" s="296" t="s">
        <v>235</v>
      </c>
      <c r="C54" s="298"/>
      <c r="D54" s="298"/>
      <c r="E54" s="298"/>
      <c r="F54" s="299"/>
      <c r="G54" s="275"/>
      <c r="H54" s="284"/>
      <c r="I54" s="192"/>
      <c r="J54" s="192"/>
      <c r="K54" s="277"/>
    </row>
    <row r="55" spans="1:11" ht="12" customHeight="1" x14ac:dyDescent="0.2">
      <c r="A55" s="268">
        <v>39</v>
      </c>
      <c r="B55" s="278" t="s">
        <v>237</v>
      </c>
      <c r="C55" s="298">
        <v>227960</v>
      </c>
      <c r="D55" s="298">
        <v>229875</v>
      </c>
      <c r="E55" s="274">
        <v>1915</v>
      </c>
      <c r="F55" s="304">
        <v>4</v>
      </c>
      <c r="G55" s="275">
        <v>0.84005965958940165</v>
      </c>
      <c r="H55" s="276"/>
      <c r="I55" s="192"/>
      <c r="J55" s="192"/>
      <c r="K55" s="277"/>
    </row>
    <row r="56" spans="1:11" ht="12" customHeight="1" x14ac:dyDescent="0.2">
      <c r="A56" s="268">
        <v>40</v>
      </c>
      <c r="B56" s="278" t="s">
        <v>238</v>
      </c>
      <c r="C56" s="298">
        <v>397</v>
      </c>
      <c r="D56" s="298">
        <v>8130</v>
      </c>
      <c r="E56" s="274">
        <v>7733</v>
      </c>
      <c r="F56" s="304">
        <v>4</v>
      </c>
      <c r="G56" s="275">
        <v>1947.8589420654912</v>
      </c>
      <c r="H56" s="276"/>
      <c r="I56" s="192"/>
      <c r="J56" s="192"/>
      <c r="K56" s="277"/>
    </row>
    <row r="57" spans="1:11" ht="12" customHeight="1" x14ac:dyDescent="0.2">
      <c r="A57" s="268">
        <v>41</v>
      </c>
      <c r="B57" s="278" t="s">
        <v>239</v>
      </c>
      <c r="C57" s="301">
        <v>13086</v>
      </c>
      <c r="D57" s="301">
        <v>3515</v>
      </c>
      <c r="E57" s="302">
        <v>-9571</v>
      </c>
      <c r="F57" s="304">
        <v>4</v>
      </c>
      <c r="G57" s="275">
        <v>-73.139232767843495</v>
      </c>
      <c r="H57" s="276"/>
      <c r="I57" s="192"/>
      <c r="J57" s="192"/>
      <c r="K57" s="277"/>
    </row>
    <row r="58" spans="1:11" ht="12" customHeight="1" x14ac:dyDescent="0.2">
      <c r="A58" s="268">
        <v>42</v>
      </c>
      <c r="B58" s="296" t="s">
        <v>236</v>
      </c>
      <c r="C58" s="296">
        <v>241443</v>
      </c>
      <c r="D58" s="296">
        <v>241520</v>
      </c>
      <c r="E58" s="285">
        <v>77</v>
      </c>
      <c r="F58" s="299"/>
      <c r="G58" s="282">
        <v>3.1891585177453892E-2</v>
      </c>
      <c r="H58" s="276"/>
      <c r="I58" s="192"/>
      <c r="J58" s="192"/>
      <c r="K58" s="277"/>
    </row>
    <row r="59" spans="1:11" ht="6.75" customHeight="1" x14ac:dyDescent="0.2">
      <c r="A59" s="268"/>
      <c r="B59" s="270"/>
      <c r="C59" s="270"/>
      <c r="D59" s="270"/>
      <c r="E59" s="305"/>
      <c r="F59" s="287"/>
      <c r="G59" s="275"/>
      <c r="I59" s="192"/>
      <c r="J59" s="192"/>
      <c r="K59" s="277"/>
    </row>
    <row r="60" spans="1:11" ht="12" customHeight="1" x14ac:dyDescent="0.2">
      <c r="A60" s="268">
        <v>43</v>
      </c>
      <c r="B60" s="296" t="s">
        <v>319</v>
      </c>
      <c r="C60" s="307">
        <v>-12752</v>
      </c>
      <c r="D60" s="307">
        <v>-11198</v>
      </c>
      <c r="E60" s="285">
        <v>1554</v>
      </c>
      <c r="F60" s="308"/>
      <c r="G60" s="282">
        <v>-12.186323713927226</v>
      </c>
      <c r="H60" s="276"/>
      <c r="I60" s="192"/>
      <c r="J60" s="192"/>
      <c r="K60" s="277"/>
    </row>
    <row r="61" spans="1:11" ht="3" customHeight="1" x14ac:dyDescent="0.25">
      <c r="A61" s="306"/>
      <c r="B61" s="310"/>
      <c r="C61" s="310"/>
      <c r="D61" s="310"/>
      <c r="E61" s="312"/>
      <c r="F61" s="256"/>
      <c r="G61" s="313"/>
      <c r="I61" s="192"/>
      <c r="J61" s="192"/>
      <c r="K61" s="277"/>
    </row>
    <row r="62" spans="1:11" ht="12" customHeight="1" x14ac:dyDescent="0.25">
      <c r="A62" s="309"/>
      <c r="E62" s="213"/>
    </row>
    <row r="63" spans="1:11" ht="12" customHeight="1" x14ac:dyDescent="0.2">
      <c r="A63" s="213"/>
      <c r="E63" s="213"/>
    </row>
    <row r="64" spans="1:11" ht="12" customHeight="1" x14ac:dyDescent="0.2">
      <c r="A64" s="213"/>
      <c r="E64" s="213"/>
    </row>
    <row r="65" spans="1:5" ht="12" customHeight="1" x14ac:dyDescent="0.2">
      <c r="A65" s="213"/>
      <c r="E65" s="213"/>
    </row>
    <row r="66" spans="1:5" ht="12" customHeight="1" x14ac:dyDescent="0.2">
      <c r="A66" s="213"/>
      <c r="E66" s="213"/>
    </row>
    <row r="67" spans="1:5" ht="12" customHeight="1" x14ac:dyDescent="0.2">
      <c r="A67" s="213"/>
      <c r="E67" s="213"/>
    </row>
    <row r="68" spans="1:5" ht="12" customHeight="1" x14ac:dyDescent="0.2">
      <c r="A68" s="213"/>
      <c r="E68" s="213"/>
    </row>
    <row r="69" spans="1:5" ht="12" customHeight="1" x14ac:dyDescent="0.2">
      <c r="A69" s="213"/>
      <c r="E69" s="213"/>
    </row>
    <row r="70" spans="1:5" ht="12" customHeight="1" x14ac:dyDescent="0.2">
      <c r="A70" s="213"/>
      <c r="E70" s="213"/>
    </row>
    <row r="71" spans="1:5" ht="12" customHeight="1" x14ac:dyDescent="0.2">
      <c r="A71" s="213"/>
      <c r="E71" s="213"/>
    </row>
    <row r="72" spans="1:5" ht="12" customHeight="1" x14ac:dyDescent="0.2">
      <c r="A72" s="213"/>
      <c r="E72" s="213"/>
    </row>
    <row r="73" spans="1:5" ht="1.5" customHeight="1" x14ac:dyDescent="0.2">
      <c r="A73" s="213"/>
      <c r="E73" s="213"/>
    </row>
    <row r="74" spans="1:5" ht="1.5" customHeight="1" x14ac:dyDescent="0.2">
      <c r="A74" s="213"/>
      <c r="E74" s="213"/>
    </row>
  </sheetData>
  <printOptions horizontalCentered="1"/>
  <pageMargins left="0.75" right="0.75" top="0.5" bottom="0.8" header="0" footer="0.5"/>
  <pageSetup scale="85" fitToWidth="2" fitToHeight="2" orientation="portrait" r:id="rId1"/>
  <headerFooter>
    <oddFooter>&amp;L&amp;"Verdana,Bold"&amp;10Manitoba Public Insurance&amp;C&amp;"Verdana,Bold"&amp;10&amp;P of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32"/>
  <sheetViews>
    <sheetView showGridLines="0" zoomScaleNormal="100" zoomScaleSheetLayoutView="90" workbookViewId="0">
      <selection activeCell="M12" sqref="M12"/>
    </sheetView>
  </sheetViews>
  <sheetFormatPr defaultColWidth="8.85546875" defaultRowHeight="13.5" x14ac:dyDescent="0.25"/>
  <cols>
    <col min="1" max="1" width="4.28515625" style="331" customWidth="1"/>
    <col min="2" max="2" width="5.28515625" style="310" customWidth="1"/>
    <col min="3" max="3" width="9.140625" style="310" customWidth="1"/>
    <col min="4" max="4" width="3.85546875" style="310" customWidth="1"/>
    <col min="5" max="5" width="6.140625" style="310" customWidth="1"/>
    <col min="6" max="6" width="12" style="310" customWidth="1"/>
    <col min="7" max="7" width="4.7109375" style="310" customWidth="1"/>
    <col min="8" max="8" width="49.7109375" style="310" bestFit="1" customWidth="1"/>
    <col min="9" max="9" width="11.28515625" style="310" customWidth="1"/>
    <col min="10" max="10" width="8.85546875" style="310"/>
    <col min="11" max="11" width="9.42578125" style="310" customWidth="1"/>
    <col min="12" max="12" width="8.85546875" style="310"/>
    <col min="13" max="13" width="5.42578125" style="310" customWidth="1"/>
    <col min="14" max="16384" width="8.85546875" style="310"/>
  </cols>
  <sheetData>
    <row r="1" spans="1:11" s="372" customFormat="1" ht="15.75" x14ac:dyDescent="0.25">
      <c r="A1" s="154" t="s">
        <v>320</v>
      </c>
      <c r="B1" s="371"/>
    </row>
    <row r="2" spans="1:11" s="373" customFormat="1" ht="15.75" x14ac:dyDescent="0.15">
      <c r="A2" s="156"/>
      <c r="B2" s="371"/>
    </row>
    <row r="3" spans="1:11" x14ac:dyDescent="0.25">
      <c r="A3" s="374"/>
      <c r="B3" s="375"/>
      <c r="C3" s="210"/>
      <c r="D3" s="219"/>
      <c r="E3" s="219"/>
      <c r="F3" s="376"/>
      <c r="G3" s="219"/>
      <c r="H3" s="377"/>
      <c r="K3" s="291"/>
    </row>
    <row r="4" spans="1:11" x14ac:dyDescent="0.25">
      <c r="A4" s="374"/>
      <c r="B4" s="375"/>
      <c r="C4" s="210"/>
      <c r="D4" s="219"/>
      <c r="E4" s="219"/>
      <c r="F4" s="376"/>
      <c r="G4" s="219"/>
      <c r="H4" s="377"/>
      <c r="K4" s="291"/>
    </row>
    <row r="5" spans="1:11" x14ac:dyDescent="0.25">
      <c r="A5" s="374"/>
      <c r="B5" s="375"/>
      <c r="C5" s="210"/>
      <c r="D5" s="219"/>
      <c r="E5" s="219"/>
      <c r="F5" s="376"/>
      <c r="G5" s="219"/>
      <c r="H5" s="377"/>
      <c r="K5" s="291"/>
    </row>
    <row r="6" spans="1:11" s="355" customFormat="1" x14ac:dyDescent="0.25">
      <c r="A6" s="355" t="s">
        <v>321</v>
      </c>
      <c r="C6" s="357"/>
      <c r="D6" s="357"/>
      <c r="E6" s="378"/>
      <c r="F6" s="379"/>
      <c r="G6" s="379"/>
      <c r="H6" s="378"/>
      <c r="I6" s="310"/>
      <c r="J6" s="310"/>
      <c r="K6" s="291"/>
    </row>
    <row r="7" spans="1:11" ht="6" customHeight="1" x14ac:dyDescent="0.25">
      <c r="A7" s="360"/>
      <c r="B7" s="325"/>
      <c r="F7" s="291"/>
      <c r="G7" s="326"/>
      <c r="K7" s="291"/>
    </row>
    <row r="8" spans="1:11" ht="11.25" customHeight="1" x14ac:dyDescent="0.25">
      <c r="A8" s="360" t="s">
        <v>0</v>
      </c>
      <c r="B8" s="325"/>
      <c r="F8" s="291"/>
      <c r="G8" s="326"/>
      <c r="K8" s="291"/>
    </row>
    <row r="9" spans="1:11" ht="11.25" customHeight="1" x14ac:dyDescent="0.25">
      <c r="A9" s="360" t="s">
        <v>1</v>
      </c>
      <c r="B9" s="328" t="s">
        <v>225</v>
      </c>
      <c r="C9" s="329" t="s">
        <v>243</v>
      </c>
      <c r="D9" s="328"/>
      <c r="E9" s="329"/>
      <c r="F9" s="329" t="s">
        <v>244</v>
      </c>
      <c r="G9" s="329"/>
      <c r="H9" s="328" t="s">
        <v>245</v>
      </c>
      <c r="K9" s="291"/>
    </row>
    <row r="10" spans="1:11" ht="3" customHeight="1" x14ac:dyDescent="0.25">
      <c r="A10" s="361"/>
      <c r="B10" s="362"/>
      <c r="C10" s="330"/>
      <c r="D10" s="362"/>
      <c r="E10" s="330"/>
      <c r="F10" s="330"/>
      <c r="G10" s="330"/>
      <c r="H10" s="362"/>
      <c r="K10" s="291"/>
    </row>
    <row r="11" spans="1:11" ht="12" customHeight="1" x14ac:dyDescent="0.25">
      <c r="A11" s="335">
        <v>1</v>
      </c>
      <c r="B11" s="336">
        <v>1</v>
      </c>
      <c r="C11" s="310" t="s">
        <v>246</v>
      </c>
      <c r="F11" s="343">
        <f>'PF-6'!C13</f>
        <v>1097908</v>
      </c>
      <c r="G11" s="338"/>
      <c r="H11" s="310" t="s">
        <v>122</v>
      </c>
      <c r="K11" s="291"/>
    </row>
    <row r="12" spans="1:11" ht="12" customHeight="1" x14ac:dyDescent="0.25">
      <c r="A12" s="335">
        <v>2</v>
      </c>
      <c r="B12" s="336"/>
      <c r="F12" s="345">
        <v>23868</v>
      </c>
      <c r="G12" s="338"/>
      <c r="H12" s="310" t="s">
        <v>322</v>
      </c>
      <c r="K12" s="291"/>
    </row>
    <row r="13" spans="1:11" ht="12" customHeight="1" x14ac:dyDescent="0.25">
      <c r="A13" s="339">
        <v>3</v>
      </c>
      <c r="B13" s="336"/>
      <c r="F13" s="345">
        <v>30288</v>
      </c>
      <c r="G13" s="338"/>
      <c r="H13" s="310" t="s">
        <v>323</v>
      </c>
      <c r="K13" s="291"/>
    </row>
    <row r="14" spans="1:11" ht="12" customHeight="1" x14ac:dyDescent="0.25">
      <c r="A14" s="331">
        <v>4</v>
      </c>
      <c r="B14" s="336"/>
      <c r="F14" s="345">
        <v>-5440</v>
      </c>
      <c r="G14" s="338"/>
      <c r="H14" s="310" t="s">
        <v>294</v>
      </c>
      <c r="K14" s="291"/>
    </row>
    <row r="15" spans="1:11" ht="12" customHeight="1" x14ac:dyDescent="0.25">
      <c r="A15" s="340">
        <v>5</v>
      </c>
      <c r="B15" s="336"/>
      <c r="F15" s="338">
        <v>1449</v>
      </c>
      <c r="G15" s="338"/>
      <c r="H15" s="310" t="s">
        <v>324</v>
      </c>
      <c r="K15" s="291"/>
    </row>
    <row r="16" spans="1:11" ht="12" customHeight="1" x14ac:dyDescent="0.25">
      <c r="A16" s="340">
        <v>6</v>
      </c>
      <c r="B16" s="336"/>
      <c r="F16" s="338">
        <v>1060</v>
      </c>
      <c r="G16" s="338"/>
      <c r="H16" s="310" t="s">
        <v>247</v>
      </c>
      <c r="K16" s="291"/>
    </row>
    <row r="17" spans="1:24" ht="12" customHeight="1" x14ac:dyDescent="0.25">
      <c r="A17" s="340">
        <v>7</v>
      </c>
      <c r="B17" s="336"/>
      <c r="E17" s="311"/>
      <c r="F17" s="363">
        <v>-1776</v>
      </c>
      <c r="G17" s="338"/>
      <c r="H17" s="310" t="s">
        <v>325</v>
      </c>
      <c r="K17" s="291"/>
    </row>
    <row r="18" spans="1:24" ht="12" customHeight="1" x14ac:dyDescent="0.25">
      <c r="A18" s="340">
        <v>8</v>
      </c>
      <c r="B18" s="336"/>
      <c r="F18" s="341">
        <v>163</v>
      </c>
      <c r="G18" s="338"/>
      <c r="H18" s="310" t="s">
        <v>251</v>
      </c>
      <c r="K18" s="291"/>
    </row>
    <row r="19" spans="1:24" ht="12" customHeight="1" x14ac:dyDescent="0.25">
      <c r="A19" s="342">
        <v>9</v>
      </c>
      <c r="B19" s="336"/>
      <c r="F19" s="343">
        <f>'PF-6'!D13</f>
        <v>1147520</v>
      </c>
      <c r="G19" s="338"/>
      <c r="H19" s="310" t="s">
        <v>124</v>
      </c>
      <c r="K19" s="291"/>
    </row>
    <row r="20" spans="1:24" ht="12" customHeight="1" x14ac:dyDescent="0.25">
      <c r="A20" s="340">
        <v>10</v>
      </c>
      <c r="B20" s="344" t="s">
        <v>252</v>
      </c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24" ht="9" customHeight="1" x14ac:dyDescent="0.25">
      <c r="B21" s="344"/>
      <c r="C21" s="344"/>
      <c r="D21" s="344"/>
      <c r="E21" s="344"/>
      <c r="F21" s="345"/>
      <c r="G21" s="338"/>
      <c r="K21" s="344"/>
    </row>
    <row r="22" spans="1:24" ht="12" customHeight="1" x14ac:dyDescent="0.25">
      <c r="A22" s="340">
        <v>11</v>
      </c>
      <c r="B22" s="336">
        <v>2</v>
      </c>
      <c r="C22" s="310" t="s">
        <v>230</v>
      </c>
      <c r="F22" s="343">
        <f>'PF-6'!C26</f>
        <v>927806</v>
      </c>
      <c r="G22" s="338"/>
      <c r="H22" s="310" t="s">
        <v>122</v>
      </c>
      <c r="K22" s="291"/>
    </row>
    <row r="23" spans="1:24" ht="12" customHeight="1" x14ac:dyDescent="0.25">
      <c r="A23" s="340">
        <v>12</v>
      </c>
      <c r="B23" s="336"/>
      <c r="F23" s="345">
        <v>-12881.712520442656</v>
      </c>
      <c r="G23" s="338"/>
      <c r="H23" s="310" t="s">
        <v>326</v>
      </c>
      <c r="K23" s="291"/>
    </row>
    <row r="24" spans="1:24" ht="12" customHeight="1" x14ac:dyDescent="0.25">
      <c r="A24" s="340">
        <v>13</v>
      </c>
      <c r="B24" s="336"/>
      <c r="F24" s="345">
        <v>-3424.8090000000011</v>
      </c>
      <c r="G24" s="338"/>
      <c r="H24" s="310" t="s">
        <v>299</v>
      </c>
      <c r="K24" s="291"/>
    </row>
    <row r="25" spans="1:24" ht="12" customHeight="1" x14ac:dyDescent="0.25">
      <c r="A25" s="342">
        <v>14</v>
      </c>
      <c r="B25" s="336"/>
      <c r="F25" s="345">
        <v>-1236.455250204006</v>
      </c>
      <c r="G25" s="338"/>
      <c r="H25" s="310" t="s">
        <v>327</v>
      </c>
      <c r="K25" s="291"/>
    </row>
    <row r="26" spans="1:24" ht="12" customHeight="1" x14ac:dyDescent="0.25">
      <c r="A26" s="340">
        <v>15</v>
      </c>
      <c r="B26" s="336"/>
      <c r="F26" s="345">
        <v>-1060.5877031685159</v>
      </c>
      <c r="G26" s="338"/>
      <c r="H26" s="310" t="s">
        <v>301</v>
      </c>
      <c r="K26" s="291"/>
      <c r="L26" s="364"/>
      <c r="M26" s="364"/>
    </row>
    <row r="27" spans="1:24" ht="12" customHeight="1" x14ac:dyDescent="0.25">
      <c r="A27" s="340">
        <v>16</v>
      </c>
      <c r="B27" s="336"/>
      <c r="F27" s="345">
        <v>2101.5660123160269</v>
      </c>
      <c r="G27" s="338"/>
      <c r="H27" s="310" t="s">
        <v>328</v>
      </c>
      <c r="K27" s="291"/>
      <c r="O27" s="200"/>
      <c r="P27" s="365"/>
      <c r="Q27" s="200"/>
      <c r="R27" s="200"/>
      <c r="S27" s="364"/>
      <c r="T27" s="364"/>
      <c r="U27" s="364"/>
      <c r="V27" s="364"/>
      <c r="W27" s="364"/>
      <c r="X27" s="364"/>
    </row>
    <row r="28" spans="1:24" ht="12" customHeight="1" x14ac:dyDescent="0.25">
      <c r="A28" s="340">
        <v>17</v>
      </c>
      <c r="B28" s="336"/>
      <c r="F28" s="345">
        <v>2698.4298104982008</v>
      </c>
      <c r="G28" s="338"/>
      <c r="H28" s="310" t="s">
        <v>304</v>
      </c>
      <c r="K28" s="291"/>
      <c r="O28" s="200"/>
      <c r="P28" s="365"/>
      <c r="Q28" s="200"/>
      <c r="R28" s="200"/>
      <c r="S28" s="364"/>
      <c r="T28" s="364"/>
      <c r="U28" s="364"/>
      <c r="V28" s="364"/>
      <c r="W28" s="364"/>
      <c r="X28" s="364"/>
    </row>
    <row r="29" spans="1:24" ht="12" customHeight="1" x14ac:dyDescent="0.25">
      <c r="A29" s="340">
        <v>18</v>
      </c>
      <c r="B29" s="336"/>
      <c r="F29" s="348">
        <v>2571.6308667978801</v>
      </c>
      <c r="G29" s="338"/>
      <c r="H29" s="310" t="s">
        <v>329</v>
      </c>
      <c r="K29" s="291"/>
    </row>
    <row r="30" spans="1:24" ht="12" customHeight="1" x14ac:dyDescent="0.25">
      <c r="A30" s="342">
        <v>19</v>
      </c>
      <c r="B30" s="336"/>
      <c r="F30" s="343">
        <f>'PF-6'!D26</f>
        <v>916574</v>
      </c>
      <c r="G30" s="338"/>
      <c r="H30" s="310" t="s">
        <v>124</v>
      </c>
      <c r="I30" s="344"/>
      <c r="J30" s="344"/>
      <c r="K30" s="291"/>
    </row>
    <row r="31" spans="1:24" ht="12" customHeight="1" x14ac:dyDescent="0.25">
      <c r="A31" s="340">
        <v>20</v>
      </c>
      <c r="B31" s="344" t="s">
        <v>262</v>
      </c>
      <c r="C31" s="344"/>
      <c r="D31" s="344"/>
      <c r="E31" s="344"/>
      <c r="F31" s="344"/>
      <c r="G31" s="344"/>
      <c r="H31" s="344"/>
      <c r="I31" s="344"/>
      <c r="J31" s="344"/>
      <c r="K31" s="344"/>
    </row>
    <row r="32" spans="1:24" ht="9" customHeight="1" x14ac:dyDescent="0.25">
      <c r="B32" s="344"/>
      <c r="C32" s="344"/>
      <c r="D32" s="344"/>
      <c r="E32" s="344"/>
      <c r="F32" s="344"/>
      <c r="G32" s="344"/>
      <c r="H32" s="344"/>
      <c r="K32" s="344"/>
    </row>
    <row r="33" spans="1:11" ht="12" customHeight="1" x14ac:dyDescent="0.25">
      <c r="A33" s="340">
        <v>21</v>
      </c>
      <c r="B33" s="336">
        <v>3</v>
      </c>
      <c r="C33" s="310" t="s">
        <v>166</v>
      </c>
      <c r="F33" s="343">
        <f>'PF-6'!C43</f>
        <v>91546</v>
      </c>
      <c r="G33" s="338"/>
      <c r="H33" s="310" t="s">
        <v>122</v>
      </c>
      <c r="I33" s="380"/>
      <c r="J33" s="380"/>
      <c r="K33" s="291"/>
    </row>
    <row r="34" spans="1:11" ht="12" customHeight="1" x14ac:dyDescent="0.25">
      <c r="A34" s="340">
        <v>22</v>
      </c>
      <c r="B34" s="336"/>
      <c r="F34" s="381">
        <v>3897.0222092517943</v>
      </c>
      <c r="G34" s="338"/>
      <c r="H34" s="164" t="s">
        <v>264</v>
      </c>
      <c r="I34" s="380"/>
      <c r="J34" s="380"/>
      <c r="K34" s="291"/>
    </row>
    <row r="35" spans="1:11" ht="12" customHeight="1" x14ac:dyDescent="0.25">
      <c r="A35" s="340">
        <v>23</v>
      </c>
      <c r="B35" s="336"/>
      <c r="F35" s="381">
        <v>5162.3622595556471</v>
      </c>
      <c r="G35" s="338"/>
      <c r="H35" s="164" t="s">
        <v>265</v>
      </c>
      <c r="I35" s="380"/>
      <c r="J35" s="380"/>
      <c r="K35" s="291"/>
    </row>
    <row r="36" spans="1:11" ht="12" customHeight="1" x14ac:dyDescent="0.25">
      <c r="A36" s="342">
        <v>24</v>
      </c>
      <c r="B36" s="336"/>
      <c r="F36" s="381">
        <v>-3828.1866424622231</v>
      </c>
      <c r="G36" s="338"/>
      <c r="H36" s="164" t="s">
        <v>266</v>
      </c>
      <c r="K36" s="380"/>
    </row>
    <row r="37" spans="1:11" ht="12" customHeight="1" x14ac:dyDescent="0.25">
      <c r="A37" s="340">
        <v>25</v>
      </c>
      <c r="B37" s="336"/>
      <c r="F37" s="381">
        <v>2649.3213123026635</v>
      </c>
      <c r="G37" s="338"/>
      <c r="H37" s="164" t="s">
        <v>306</v>
      </c>
      <c r="K37" s="291"/>
    </row>
    <row r="38" spans="1:11" ht="12" customHeight="1" x14ac:dyDescent="0.25">
      <c r="A38" s="340">
        <v>26</v>
      </c>
      <c r="B38" s="336"/>
      <c r="F38" s="381">
        <v>297.62852883157211</v>
      </c>
      <c r="G38" s="338"/>
      <c r="H38" s="164" t="s">
        <v>251</v>
      </c>
      <c r="K38" s="291"/>
    </row>
    <row r="39" spans="1:11" ht="12" customHeight="1" x14ac:dyDescent="0.25">
      <c r="A39" s="340">
        <v>27</v>
      </c>
      <c r="B39" s="336"/>
      <c r="F39" s="349">
        <f>'PF-6'!D43</f>
        <v>99724</v>
      </c>
      <c r="G39" s="338"/>
      <c r="H39" s="310" t="s">
        <v>124</v>
      </c>
      <c r="I39" s="344"/>
      <c r="J39" s="344"/>
      <c r="K39" s="291"/>
    </row>
    <row r="40" spans="1:11" ht="12" customHeight="1" x14ac:dyDescent="0.25">
      <c r="A40" s="340">
        <v>28</v>
      </c>
      <c r="B40" s="344" t="s">
        <v>271</v>
      </c>
      <c r="C40" s="344"/>
      <c r="D40" s="344"/>
      <c r="E40" s="344"/>
      <c r="F40" s="344"/>
      <c r="G40" s="344"/>
      <c r="H40" s="344"/>
      <c r="K40" s="344"/>
    </row>
    <row r="41" spans="1:11" ht="9" customHeight="1" x14ac:dyDescent="0.25">
      <c r="B41" s="344"/>
      <c r="C41" s="344"/>
      <c r="D41" s="344"/>
      <c r="E41" s="344"/>
      <c r="F41" s="345"/>
      <c r="G41" s="338"/>
      <c r="K41" s="344"/>
    </row>
    <row r="42" spans="1:11" ht="12" customHeight="1" x14ac:dyDescent="0.25">
      <c r="A42" s="342">
        <v>29</v>
      </c>
      <c r="B42" s="336">
        <v>4</v>
      </c>
      <c r="C42" s="310" t="s">
        <v>235</v>
      </c>
      <c r="F42" s="343">
        <f>'PF-6'!C55</f>
        <v>227960</v>
      </c>
      <c r="G42" s="338"/>
      <c r="H42" s="310" t="s">
        <v>122</v>
      </c>
      <c r="K42" s="291"/>
    </row>
    <row r="43" spans="1:11" ht="12" customHeight="1" x14ac:dyDescent="0.25">
      <c r="A43" s="340">
        <v>30</v>
      </c>
      <c r="B43" s="336"/>
      <c r="C43" s="310" t="s">
        <v>272</v>
      </c>
      <c r="F43" s="345">
        <v>-1765</v>
      </c>
      <c r="H43" s="310" t="s">
        <v>330</v>
      </c>
      <c r="K43" s="291"/>
    </row>
    <row r="44" spans="1:11" ht="12" customHeight="1" x14ac:dyDescent="0.25">
      <c r="A44" s="340">
        <v>31</v>
      </c>
      <c r="F44" s="345">
        <v>-1154</v>
      </c>
      <c r="G44" s="338"/>
      <c r="H44" s="310" t="s">
        <v>331</v>
      </c>
      <c r="K44" s="291"/>
    </row>
    <row r="45" spans="1:11" ht="12" customHeight="1" x14ac:dyDescent="0.25">
      <c r="A45" s="340">
        <v>32</v>
      </c>
      <c r="B45" s="336"/>
      <c r="F45" s="345">
        <v>3534</v>
      </c>
      <c r="H45" s="310" t="s">
        <v>276</v>
      </c>
      <c r="K45" s="291"/>
    </row>
    <row r="46" spans="1:11" ht="12" customHeight="1" x14ac:dyDescent="0.25">
      <c r="A46" s="340">
        <v>33</v>
      </c>
      <c r="B46" s="336"/>
      <c r="F46" s="345">
        <v>-2335</v>
      </c>
      <c r="G46" s="338"/>
      <c r="H46" s="310" t="s">
        <v>332</v>
      </c>
      <c r="K46" s="291"/>
    </row>
    <row r="47" spans="1:11" ht="12" customHeight="1" x14ac:dyDescent="0.25">
      <c r="A47" s="342">
        <v>34</v>
      </c>
      <c r="B47" s="336"/>
      <c r="F47" s="382">
        <v>1919</v>
      </c>
      <c r="H47" s="310" t="s">
        <v>309</v>
      </c>
      <c r="K47" s="291"/>
    </row>
    <row r="48" spans="1:11" ht="12" customHeight="1" x14ac:dyDescent="0.25">
      <c r="A48" s="340">
        <v>35</v>
      </c>
      <c r="B48" s="336"/>
      <c r="F48" s="348">
        <v>1716</v>
      </c>
      <c r="G48" s="338"/>
      <c r="H48" s="310" t="s">
        <v>251</v>
      </c>
      <c r="K48" s="291"/>
    </row>
    <row r="49" spans="1:11" ht="12" customHeight="1" x14ac:dyDescent="0.25">
      <c r="A49" s="340">
        <v>36</v>
      </c>
      <c r="F49" s="343">
        <f>'PF-6'!D55</f>
        <v>229875</v>
      </c>
      <c r="G49" s="338"/>
      <c r="H49" s="310" t="s">
        <v>124</v>
      </c>
      <c r="I49" s="219"/>
      <c r="K49" s="291"/>
    </row>
    <row r="50" spans="1:11" ht="9" customHeight="1" x14ac:dyDescent="0.25">
      <c r="B50" s="336"/>
      <c r="I50" s="219"/>
      <c r="K50" s="291"/>
    </row>
    <row r="51" spans="1:11" ht="12" customHeight="1" x14ac:dyDescent="0.25">
      <c r="A51" s="340">
        <v>37</v>
      </c>
      <c r="B51" s="336">
        <v>4</v>
      </c>
      <c r="C51" s="310" t="s">
        <v>235</v>
      </c>
      <c r="F51" s="368">
        <f>'PF-6'!C56</f>
        <v>397</v>
      </c>
      <c r="G51" s="256"/>
      <c r="H51" s="310" t="s">
        <v>122</v>
      </c>
      <c r="I51" s="219"/>
      <c r="K51" s="291"/>
    </row>
    <row r="52" spans="1:11" ht="12" customHeight="1" x14ac:dyDescent="0.25">
      <c r="A52" s="340">
        <v>38</v>
      </c>
      <c r="B52" s="175"/>
      <c r="C52" s="310" t="s">
        <v>311</v>
      </c>
      <c r="F52" s="338">
        <v>1141</v>
      </c>
      <c r="G52" s="256"/>
      <c r="H52" s="310" t="s">
        <v>333</v>
      </c>
      <c r="K52" s="291"/>
    </row>
    <row r="53" spans="1:11" ht="12" customHeight="1" x14ac:dyDescent="0.25">
      <c r="A53" s="342">
        <v>39</v>
      </c>
      <c r="B53" s="175"/>
      <c r="F53" s="338">
        <v>6206</v>
      </c>
      <c r="G53" s="256"/>
      <c r="H53" s="310" t="s">
        <v>276</v>
      </c>
      <c r="K53" s="291"/>
    </row>
    <row r="54" spans="1:11" ht="12" customHeight="1" x14ac:dyDescent="0.25">
      <c r="A54" s="340">
        <v>40</v>
      </c>
      <c r="B54" s="175"/>
      <c r="F54" s="341">
        <v>386</v>
      </c>
      <c r="G54" s="256"/>
      <c r="H54" s="310" t="s">
        <v>251</v>
      </c>
      <c r="K54" s="291"/>
    </row>
    <row r="55" spans="1:11" ht="12" customHeight="1" x14ac:dyDescent="0.25">
      <c r="A55" s="340">
        <v>41</v>
      </c>
      <c r="B55" s="175"/>
      <c r="F55" s="368">
        <f>'PF-6'!D56</f>
        <v>8130</v>
      </c>
      <c r="G55" s="256"/>
      <c r="H55" s="310" t="s">
        <v>124</v>
      </c>
      <c r="K55" s="291"/>
    </row>
    <row r="56" spans="1:11" ht="12" customHeight="1" x14ac:dyDescent="0.25">
      <c r="B56" s="175"/>
      <c r="F56" s="368"/>
      <c r="G56" s="256"/>
      <c r="K56" s="291"/>
    </row>
    <row r="57" spans="1:11" ht="12" customHeight="1" x14ac:dyDescent="0.25">
      <c r="A57" s="340">
        <v>42</v>
      </c>
      <c r="B57" s="336">
        <v>4</v>
      </c>
      <c r="C57" s="310" t="s">
        <v>235</v>
      </c>
      <c r="F57" s="368">
        <f>'PF-6'!C57</f>
        <v>13086</v>
      </c>
      <c r="G57" s="256"/>
      <c r="H57" s="310" t="s">
        <v>122</v>
      </c>
      <c r="K57" s="291"/>
    </row>
    <row r="58" spans="1:11" ht="12" customHeight="1" x14ac:dyDescent="0.25">
      <c r="A58" s="340">
        <v>43</v>
      </c>
      <c r="B58" s="175"/>
      <c r="C58" s="310" t="s">
        <v>312</v>
      </c>
      <c r="F58" s="363">
        <v>1041</v>
      </c>
      <c r="G58" s="256"/>
      <c r="H58" s="310" t="s">
        <v>333</v>
      </c>
      <c r="K58" s="291"/>
    </row>
    <row r="59" spans="1:11" ht="12" customHeight="1" x14ac:dyDescent="0.25">
      <c r="A59" s="342">
        <v>44</v>
      </c>
      <c r="B59" s="175"/>
      <c r="F59" s="363">
        <v>-9852</v>
      </c>
      <c r="G59" s="256"/>
      <c r="H59" s="310" t="s">
        <v>313</v>
      </c>
    </row>
    <row r="60" spans="1:11" ht="12" customHeight="1" x14ac:dyDescent="0.25">
      <c r="A60" s="340">
        <v>45</v>
      </c>
      <c r="B60" s="175"/>
      <c r="F60" s="363">
        <v>-619</v>
      </c>
      <c r="G60" s="338"/>
      <c r="H60" s="310" t="s">
        <v>334</v>
      </c>
      <c r="I60" s="344"/>
      <c r="J60" s="344"/>
      <c r="K60" s="344"/>
    </row>
    <row r="61" spans="1:11" ht="12" customHeight="1" x14ac:dyDescent="0.25">
      <c r="A61" s="340">
        <v>46</v>
      </c>
      <c r="B61" s="175"/>
      <c r="F61" s="341">
        <v>-141</v>
      </c>
      <c r="G61" s="338"/>
      <c r="H61" s="310" t="s">
        <v>251</v>
      </c>
      <c r="I61" s="344"/>
      <c r="J61" s="344"/>
      <c r="K61" s="344"/>
    </row>
    <row r="62" spans="1:11" ht="12" customHeight="1" x14ac:dyDescent="0.25">
      <c r="A62" s="340">
        <v>47</v>
      </c>
      <c r="B62" s="175"/>
      <c r="F62" s="368">
        <f>'PF-6'!D57</f>
        <v>3515</v>
      </c>
      <c r="G62" s="256"/>
      <c r="H62" s="310" t="s">
        <v>124</v>
      </c>
      <c r="I62" s="344"/>
      <c r="J62" s="344"/>
      <c r="K62" s="344"/>
    </row>
    <row r="63" spans="1:11" ht="12" customHeight="1" x14ac:dyDescent="0.25">
      <c r="A63" s="340">
        <v>48</v>
      </c>
      <c r="B63" s="344" t="s">
        <v>283</v>
      </c>
      <c r="C63" s="344"/>
      <c r="D63" s="344"/>
      <c r="E63" s="344"/>
      <c r="F63" s="344"/>
      <c r="G63" s="344"/>
      <c r="H63" s="344"/>
      <c r="K63" s="291"/>
    </row>
    <row r="64" spans="1:11" ht="3" customHeight="1" x14ac:dyDescent="0.25">
      <c r="A64" s="342"/>
      <c r="K64" s="291"/>
    </row>
    <row r="65" spans="1:11" ht="12" customHeight="1" x14ac:dyDescent="0.25">
      <c r="A65" s="340"/>
      <c r="K65" s="291"/>
    </row>
    <row r="66" spans="1:11" ht="12" customHeight="1" x14ac:dyDescent="0.25">
      <c r="A66" s="340"/>
      <c r="I66" s="344"/>
      <c r="J66" s="344"/>
      <c r="K66" s="291"/>
    </row>
    <row r="67" spans="1:11" ht="12" customHeight="1" x14ac:dyDescent="0.25">
      <c r="A67" s="340"/>
      <c r="K67" s="291"/>
    </row>
    <row r="68" spans="1:11" ht="12" customHeight="1" x14ac:dyDescent="0.25">
      <c r="A68" s="340"/>
      <c r="I68" s="344"/>
      <c r="J68" s="344"/>
      <c r="K68" s="344"/>
    </row>
    <row r="69" spans="1:11" ht="12" customHeight="1" x14ac:dyDescent="0.25">
      <c r="A69" s="340"/>
    </row>
    <row r="70" spans="1:11" ht="12" customHeight="1" x14ac:dyDescent="0.25">
      <c r="A70" s="340"/>
      <c r="K70" s="344"/>
    </row>
    <row r="71" spans="1:11" ht="12" customHeight="1" x14ac:dyDescent="0.25">
      <c r="A71" s="340"/>
    </row>
    <row r="72" spans="1:11" ht="12" customHeight="1" x14ac:dyDescent="0.25">
      <c r="A72" s="340"/>
    </row>
    <row r="73" spans="1:11" ht="12" customHeight="1" x14ac:dyDescent="0.25">
      <c r="A73" s="340"/>
    </row>
    <row r="132" spans="1:34" s="312" customFormat="1" x14ac:dyDescent="0.25">
      <c r="A132" s="331"/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</row>
  </sheetData>
  <printOptions horizontalCentered="1"/>
  <pageMargins left="0.75" right="0.75" top="0.5" bottom="0.8" header="0" footer="0.5"/>
  <pageSetup scale="85" fitToWidth="2" fitToHeight="2" orientation="portrait" r:id="rId1"/>
  <headerFooter>
    <oddFooter>&amp;L&amp;"Verdana,Bold"&amp;10Manitoba Public Insurance&amp;C&amp;"Verdana,Bold"&amp;10&amp;P of &amp;P</oddFooter>
  </headerFooter>
  <colBreaks count="1" manualBreakCount="1">
    <brk id="1" max="64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74"/>
  <sheetViews>
    <sheetView showGridLines="0" zoomScaleNormal="100" zoomScaleSheetLayoutView="100" workbookViewId="0">
      <selection activeCell="M12" sqref="M12"/>
    </sheetView>
  </sheetViews>
  <sheetFormatPr defaultColWidth="8.85546875" defaultRowHeight="12.75" x14ac:dyDescent="0.2"/>
  <cols>
    <col min="1" max="1" width="4.7109375" style="315" customWidth="1"/>
    <col min="2" max="2" width="31.85546875" style="213" customWidth="1"/>
    <col min="3" max="4" width="10.7109375" style="213" customWidth="1"/>
    <col min="5" max="5" width="10.7109375" style="316" customWidth="1"/>
    <col min="6" max="6" width="5" style="38" customWidth="1"/>
    <col min="7" max="7" width="11.85546875" style="314" customWidth="1"/>
    <col min="8" max="8" width="3.7109375" style="213" customWidth="1"/>
    <col min="9" max="16384" width="8.85546875" style="213"/>
  </cols>
  <sheetData>
    <row r="1" spans="1:11" s="157" customFormat="1" ht="15.75" x14ac:dyDescent="0.25">
      <c r="A1" s="154" t="s">
        <v>335</v>
      </c>
      <c r="B1" s="156"/>
      <c r="C1" s="156"/>
      <c r="D1" s="156"/>
      <c r="E1" s="156"/>
      <c r="F1" s="156"/>
      <c r="G1" s="253"/>
      <c r="H1" s="156"/>
    </row>
    <row r="2" spans="1:11" s="161" customFormat="1" ht="15.75" x14ac:dyDescent="0.25">
      <c r="A2" s="159" t="s">
        <v>336</v>
      </c>
      <c r="B2" s="156"/>
      <c r="C2" s="156"/>
      <c r="D2" s="156"/>
      <c r="E2" s="156"/>
      <c r="F2" s="156"/>
      <c r="G2" s="253"/>
      <c r="H2" s="156"/>
    </row>
    <row r="6" spans="1:11" ht="11.25" customHeight="1" x14ac:dyDescent="0.25">
      <c r="A6" s="254" t="s">
        <v>0</v>
      </c>
      <c r="B6" s="172"/>
      <c r="C6" s="255">
        <v>2021</v>
      </c>
      <c r="D6" s="255">
        <v>2022</v>
      </c>
      <c r="E6" s="256"/>
      <c r="F6" s="257"/>
      <c r="G6" s="258" t="s">
        <v>221</v>
      </c>
      <c r="H6" s="212"/>
    </row>
    <row r="7" spans="1:11" ht="11.25" customHeight="1" x14ac:dyDescent="0.25">
      <c r="A7" s="254" t="s">
        <v>1</v>
      </c>
      <c r="C7" s="259" t="s">
        <v>337</v>
      </c>
      <c r="D7" s="259" t="s">
        <v>337</v>
      </c>
      <c r="E7" s="260" t="s">
        <v>224</v>
      </c>
      <c r="F7" s="261" t="s">
        <v>225</v>
      </c>
      <c r="G7" s="262" t="s">
        <v>226</v>
      </c>
      <c r="H7" s="263"/>
    </row>
    <row r="8" spans="1:11" ht="12" customHeight="1" x14ac:dyDescent="0.25">
      <c r="A8" s="254">
        <v>1</v>
      </c>
      <c r="B8" s="383" t="s">
        <v>227</v>
      </c>
      <c r="C8" s="265" t="s">
        <v>228</v>
      </c>
      <c r="D8" s="265" t="s">
        <v>228</v>
      </c>
      <c r="E8" s="265" t="s">
        <v>228</v>
      </c>
      <c r="F8" s="266"/>
      <c r="G8" s="267" t="s">
        <v>229</v>
      </c>
      <c r="H8" s="263"/>
    </row>
    <row r="9" spans="1:11" ht="12" customHeight="1" x14ac:dyDescent="0.2">
      <c r="A9" s="268">
        <v>2</v>
      </c>
      <c r="B9" s="279" t="s">
        <v>246</v>
      </c>
      <c r="C9" s="269"/>
      <c r="D9" s="269"/>
      <c r="E9" s="270"/>
      <c r="F9" s="271"/>
      <c r="G9" s="272"/>
    </row>
    <row r="10" spans="1:11" ht="12" customHeight="1" x14ac:dyDescent="0.2">
      <c r="A10" s="268">
        <v>3</v>
      </c>
      <c r="B10" s="273" t="s">
        <v>144</v>
      </c>
      <c r="C10" s="274">
        <v>1080898</v>
      </c>
      <c r="D10" s="274">
        <v>1140113</v>
      </c>
      <c r="E10" s="274">
        <v>59215</v>
      </c>
      <c r="F10" s="271"/>
      <c r="G10" s="275">
        <v>5.4783152526880432</v>
      </c>
      <c r="H10" s="276"/>
      <c r="J10" s="192"/>
      <c r="K10" s="277"/>
    </row>
    <row r="11" spans="1:11" ht="12" customHeight="1" x14ac:dyDescent="0.2">
      <c r="A11" s="268">
        <v>4</v>
      </c>
      <c r="B11" s="278" t="s">
        <v>145</v>
      </c>
      <c r="C11" s="274">
        <v>70412</v>
      </c>
      <c r="D11" s="274">
        <v>65978</v>
      </c>
      <c r="E11" s="274">
        <v>-4434</v>
      </c>
      <c r="F11" s="271"/>
      <c r="G11" s="275">
        <v>-6.2972220644208381</v>
      </c>
      <c r="H11" s="276"/>
      <c r="J11" s="192"/>
      <c r="K11" s="277"/>
    </row>
    <row r="12" spans="1:11" ht="12" customHeight="1" x14ac:dyDescent="0.2">
      <c r="A12" s="268">
        <v>5</v>
      </c>
      <c r="B12" s="273" t="s">
        <v>146</v>
      </c>
      <c r="C12" s="274">
        <v>-14447</v>
      </c>
      <c r="D12" s="274">
        <v>-16260</v>
      </c>
      <c r="E12" s="274">
        <v>-1813</v>
      </c>
      <c r="F12" s="271"/>
      <c r="G12" s="275">
        <v>12.549318197549663</v>
      </c>
      <c r="H12" s="276"/>
      <c r="J12" s="192"/>
      <c r="K12" s="277"/>
    </row>
    <row r="13" spans="1:11" ht="12" customHeight="1" x14ac:dyDescent="0.2">
      <c r="A13" s="268">
        <v>6</v>
      </c>
      <c r="B13" s="279" t="s">
        <v>147</v>
      </c>
      <c r="C13" s="280">
        <v>1136863</v>
      </c>
      <c r="D13" s="280">
        <v>1189831</v>
      </c>
      <c r="E13" s="280">
        <v>52968</v>
      </c>
      <c r="F13" s="281">
        <v>1</v>
      </c>
      <c r="G13" s="282">
        <v>4.6591365890173222</v>
      </c>
      <c r="H13" s="276"/>
      <c r="J13" s="192"/>
      <c r="K13" s="277"/>
    </row>
    <row r="14" spans="1:11" ht="6.75" customHeight="1" x14ac:dyDescent="0.2">
      <c r="A14" s="268"/>
      <c r="B14" s="283"/>
      <c r="C14" s="274"/>
      <c r="D14" s="274">
        <v>0</v>
      </c>
      <c r="E14" s="274"/>
      <c r="F14" s="271"/>
      <c r="G14" s="275"/>
      <c r="H14" s="284"/>
      <c r="K14" s="277"/>
    </row>
    <row r="15" spans="1:11" ht="12" customHeight="1" x14ac:dyDescent="0.2">
      <c r="A15" s="268">
        <v>7</v>
      </c>
      <c r="B15" s="285" t="s">
        <v>148</v>
      </c>
      <c r="C15" s="274"/>
      <c r="D15" s="274"/>
      <c r="E15" s="274"/>
      <c r="F15" s="271"/>
      <c r="G15" s="275"/>
      <c r="H15" s="284"/>
      <c r="J15" s="192"/>
      <c r="K15" s="277"/>
    </row>
    <row r="16" spans="1:11" ht="12" customHeight="1" x14ac:dyDescent="0.2">
      <c r="A16" s="268">
        <v>8</v>
      </c>
      <c r="B16" s="273" t="s">
        <v>144</v>
      </c>
      <c r="C16" s="274">
        <v>1062348</v>
      </c>
      <c r="D16" s="274">
        <v>1120426</v>
      </c>
      <c r="E16" s="274">
        <v>58078</v>
      </c>
      <c r="F16" s="271"/>
      <c r="G16" s="275">
        <v>5.466946800859982</v>
      </c>
      <c r="H16" s="276"/>
      <c r="J16" s="192"/>
      <c r="K16" s="277"/>
    </row>
    <row r="17" spans="1:16" ht="12" customHeight="1" x14ac:dyDescent="0.2">
      <c r="A17" s="268">
        <v>9</v>
      </c>
      <c r="B17" s="278" t="s">
        <v>145</v>
      </c>
      <c r="C17" s="274">
        <v>69816</v>
      </c>
      <c r="D17" s="274">
        <v>64895</v>
      </c>
      <c r="E17" s="274">
        <v>-4921</v>
      </c>
      <c r="F17" s="271"/>
      <c r="G17" s="275">
        <v>-7.048527558152859</v>
      </c>
      <c r="H17" s="276"/>
      <c r="J17" s="192"/>
      <c r="K17" s="277"/>
    </row>
    <row r="18" spans="1:16" ht="12" customHeight="1" x14ac:dyDescent="0.2">
      <c r="A18" s="268">
        <v>10</v>
      </c>
      <c r="B18" s="273" t="s">
        <v>146</v>
      </c>
      <c r="C18" s="274">
        <v>-14448</v>
      </c>
      <c r="D18" s="274">
        <v>-16260</v>
      </c>
      <c r="E18" s="274">
        <v>-1812</v>
      </c>
      <c r="F18" s="271"/>
      <c r="G18" s="275">
        <v>12.541528239202657</v>
      </c>
      <c r="H18" s="276"/>
      <c r="J18" s="192"/>
      <c r="K18" s="277"/>
    </row>
    <row r="19" spans="1:16" ht="12" customHeight="1" x14ac:dyDescent="0.2">
      <c r="A19" s="268">
        <v>11</v>
      </c>
      <c r="B19" s="279" t="s">
        <v>149</v>
      </c>
      <c r="C19" s="280">
        <v>1117716</v>
      </c>
      <c r="D19" s="280">
        <v>1169061</v>
      </c>
      <c r="E19" s="280">
        <v>51345</v>
      </c>
      <c r="F19" s="281"/>
      <c r="G19" s="282">
        <v>4.5937429543819723</v>
      </c>
      <c r="H19" s="276"/>
      <c r="J19" s="192"/>
      <c r="K19" s="277"/>
    </row>
    <row r="20" spans="1:16" ht="12" customHeight="1" x14ac:dyDescent="0.2">
      <c r="A20" s="268">
        <v>12</v>
      </c>
      <c r="B20" s="273" t="s">
        <v>150</v>
      </c>
      <c r="C20" s="286">
        <v>30271</v>
      </c>
      <c r="D20" s="286">
        <v>30405</v>
      </c>
      <c r="E20" s="274">
        <v>134</v>
      </c>
      <c r="F20" s="271"/>
      <c r="G20" s="275">
        <v>0.44266789997026862</v>
      </c>
      <c r="H20" s="276"/>
      <c r="J20" s="192"/>
      <c r="K20" s="277"/>
    </row>
    <row r="21" spans="1:16" ht="12" customHeight="1" x14ac:dyDescent="0.2">
      <c r="A21" s="268">
        <v>13</v>
      </c>
      <c r="B21" s="279" t="s">
        <v>151</v>
      </c>
      <c r="C21" s="280">
        <v>1147987</v>
      </c>
      <c r="D21" s="280">
        <v>1199466</v>
      </c>
      <c r="E21" s="280">
        <v>51479</v>
      </c>
      <c r="F21" s="281"/>
      <c r="G21" s="282">
        <v>4.4842842296994654</v>
      </c>
      <c r="H21" s="276"/>
      <c r="K21" s="192"/>
      <c r="L21" s="192"/>
      <c r="M21" s="192"/>
      <c r="N21" s="192"/>
      <c r="O21" s="192">
        <f t="shared" ref="O21" si="0">H21-H30-H37+H43</f>
        <v>0</v>
      </c>
    </row>
    <row r="22" spans="1:16" ht="6.75" customHeight="1" x14ac:dyDescent="0.2">
      <c r="A22" s="268"/>
      <c r="B22" s="285"/>
      <c r="C22" s="274"/>
      <c r="D22" s="274">
        <v>0</v>
      </c>
      <c r="E22" s="274"/>
      <c r="F22" s="271"/>
      <c r="G22" s="275"/>
      <c r="H22" s="284"/>
      <c r="J22" s="192"/>
      <c r="K22" s="277"/>
    </row>
    <row r="23" spans="1:16" ht="12" customHeight="1" x14ac:dyDescent="0.2">
      <c r="A23" s="268">
        <v>14</v>
      </c>
      <c r="B23" s="285" t="s">
        <v>230</v>
      </c>
      <c r="C23" s="274">
        <v>950279</v>
      </c>
      <c r="D23" s="274">
        <v>941024</v>
      </c>
      <c r="E23" s="274">
        <v>-9255</v>
      </c>
      <c r="F23" s="287"/>
      <c r="G23" s="275">
        <v>-0.97392450006787479</v>
      </c>
      <c r="H23" s="276"/>
      <c r="J23" s="192"/>
      <c r="K23" s="277"/>
    </row>
    <row r="24" spans="1:16" ht="12" customHeight="1" x14ac:dyDescent="0.2">
      <c r="A24" s="268">
        <v>15</v>
      </c>
      <c r="B24" s="273" t="s">
        <v>153</v>
      </c>
      <c r="C24" s="274">
        <v>4642</v>
      </c>
      <c r="D24" s="274">
        <v>3362</v>
      </c>
      <c r="E24" s="274">
        <v>-1280</v>
      </c>
      <c r="F24" s="288"/>
      <c r="G24" s="275">
        <v>-27.574321413183974</v>
      </c>
      <c r="H24" s="276"/>
      <c r="J24" s="192"/>
      <c r="K24" s="277"/>
      <c r="L24" s="186"/>
      <c r="M24" s="186"/>
      <c r="N24" s="186"/>
      <c r="O24" s="186"/>
      <c r="P24" s="186"/>
    </row>
    <row r="25" spans="1:16" ht="12" customHeight="1" x14ac:dyDescent="0.2">
      <c r="A25" s="268">
        <v>16</v>
      </c>
      <c r="B25" s="273" t="s">
        <v>231</v>
      </c>
      <c r="C25" s="274">
        <v>10717</v>
      </c>
      <c r="D25" s="274">
        <v>11753</v>
      </c>
      <c r="E25" s="274">
        <v>1036</v>
      </c>
      <c r="F25" s="271"/>
      <c r="G25" s="275">
        <v>9.6668843892880467</v>
      </c>
      <c r="H25" s="276"/>
      <c r="J25" s="192"/>
      <c r="K25" s="277"/>
    </row>
    <row r="26" spans="1:16" ht="12" customHeight="1" x14ac:dyDescent="0.2">
      <c r="A26" s="268">
        <v>17</v>
      </c>
      <c r="B26" s="285" t="s">
        <v>155</v>
      </c>
      <c r="C26" s="280">
        <v>965638</v>
      </c>
      <c r="D26" s="280">
        <v>956139</v>
      </c>
      <c r="E26" s="280">
        <v>-9499</v>
      </c>
      <c r="F26" s="281">
        <v>2</v>
      </c>
      <c r="G26" s="282">
        <v>-0.98370196698970014</v>
      </c>
      <c r="H26" s="276"/>
      <c r="J26" s="192"/>
      <c r="K26" s="277"/>
    </row>
    <row r="27" spans="1:16" ht="6.75" customHeight="1" x14ac:dyDescent="0.2">
      <c r="A27" s="268"/>
      <c r="B27" s="285"/>
      <c r="C27" s="274"/>
      <c r="D27" s="274"/>
      <c r="E27" s="274"/>
      <c r="F27" s="271"/>
      <c r="G27" s="275"/>
      <c r="H27" s="276"/>
      <c r="J27" s="192"/>
      <c r="K27" s="277"/>
    </row>
    <row r="28" spans="1:16" ht="12" customHeight="1" x14ac:dyDescent="0.2">
      <c r="A28" s="268">
        <v>18</v>
      </c>
      <c r="B28" s="278" t="s">
        <v>156</v>
      </c>
      <c r="C28" s="274">
        <v>154181</v>
      </c>
      <c r="D28" s="274">
        <v>151167</v>
      </c>
      <c r="E28" s="274">
        <v>-3014</v>
      </c>
      <c r="F28" s="271">
        <v>4</v>
      </c>
      <c r="G28" s="275">
        <v>-1.9548452792497131</v>
      </c>
      <c r="H28" s="276"/>
      <c r="I28" s="184"/>
      <c r="J28" s="192"/>
      <c r="K28" s="277"/>
    </row>
    <row r="29" spans="1:16" ht="12" customHeight="1" x14ac:dyDescent="0.2">
      <c r="A29" s="268">
        <v>19</v>
      </c>
      <c r="B29" s="273" t="s">
        <v>157</v>
      </c>
      <c r="C29" s="274">
        <v>13553</v>
      </c>
      <c r="D29" s="274">
        <v>12934</v>
      </c>
      <c r="E29" s="274">
        <v>-619</v>
      </c>
      <c r="F29" s="271">
        <v>4</v>
      </c>
      <c r="G29" s="275">
        <v>-4.5672544824024195</v>
      </c>
      <c r="H29" s="276"/>
      <c r="J29" s="192"/>
      <c r="K29" s="277"/>
    </row>
    <row r="30" spans="1:16" ht="12" customHeight="1" x14ac:dyDescent="0.2">
      <c r="A30" s="268">
        <v>20</v>
      </c>
      <c r="B30" s="285" t="s">
        <v>158</v>
      </c>
      <c r="C30" s="280">
        <v>1133372</v>
      </c>
      <c r="D30" s="280">
        <v>1120240</v>
      </c>
      <c r="E30" s="280">
        <v>-13132</v>
      </c>
      <c r="F30" s="281"/>
      <c r="G30" s="282">
        <v>-1.1586663513833058</v>
      </c>
      <c r="H30" s="276"/>
      <c r="J30" s="192"/>
      <c r="K30" s="277"/>
    </row>
    <row r="31" spans="1:16" ht="6.75" customHeight="1" x14ac:dyDescent="0.2">
      <c r="A31" s="268"/>
      <c r="B31" s="285"/>
      <c r="C31" s="274"/>
      <c r="D31" s="274"/>
      <c r="E31" s="274"/>
      <c r="F31" s="271"/>
      <c r="G31" s="275"/>
      <c r="H31" s="284"/>
      <c r="J31" s="192"/>
      <c r="K31" s="277"/>
    </row>
    <row r="32" spans="1:16" ht="12" customHeight="1" x14ac:dyDescent="0.2">
      <c r="A32" s="268">
        <v>21</v>
      </c>
      <c r="B32" s="285" t="s">
        <v>159</v>
      </c>
      <c r="C32" s="274"/>
      <c r="D32" s="274"/>
      <c r="E32" s="274"/>
      <c r="F32" s="271"/>
      <c r="G32" s="275"/>
      <c r="H32" s="284"/>
      <c r="J32" s="192"/>
      <c r="K32" s="277"/>
    </row>
    <row r="33" spans="1:11" ht="12" customHeight="1" x14ac:dyDescent="0.2">
      <c r="A33" s="268">
        <v>22</v>
      </c>
      <c r="B33" s="273" t="s">
        <v>160</v>
      </c>
      <c r="C33" s="274">
        <v>79898</v>
      </c>
      <c r="D33" s="274">
        <v>78141</v>
      </c>
      <c r="E33" s="274">
        <v>-1757</v>
      </c>
      <c r="F33" s="271">
        <v>4</v>
      </c>
      <c r="G33" s="275">
        <v>-2.1990537935868231</v>
      </c>
      <c r="H33" s="276"/>
      <c r="J33" s="192"/>
      <c r="K33" s="277"/>
    </row>
    <row r="34" spans="1:11" ht="12" customHeight="1" x14ac:dyDescent="0.2">
      <c r="A34" s="268">
        <v>23</v>
      </c>
      <c r="B34" s="278" t="s">
        <v>161</v>
      </c>
      <c r="C34" s="274">
        <v>44298</v>
      </c>
      <c r="D34" s="274">
        <v>51667</v>
      </c>
      <c r="E34" s="274">
        <v>7369</v>
      </c>
      <c r="F34" s="271"/>
      <c r="G34" s="275">
        <v>16.635062531039775</v>
      </c>
      <c r="H34" s="276"/>
      <c r="J34" s="192"/>
      <c r="K34" s="277"/>
    </row>
    <row r="35" spans="1:11" ht="12" customHeight="1" x14ac:dyDescent="0.2">
      <c r="A35" s="268">
        <v>24</v>
      </c>
      <c r="B35" s="278" t="s">
        <v>162</v>
      </c>
      <c r="C35" s="274">
        <v>33965</v>
      </c>
      <c r="D35" s="274">
        <v>35560</v>
      </c>
      <c r="E35" s="274">
        <v>1595</v>
      </c>
      <c r="F35" s="271"/>
      <c r="G35" s="275">
        <v>4.69601059914618</v>
      </c>
      <c r="H35" s="276"/>
      <c r="J35" s="192"/>
      <c r="K35" s="277"/>
    </row>
    <row r="36" spans="1:11" ht="12" customHeight="1" x14ac:dyDescent="0.2">
      <c r="A36" s="268">
        <v>25</v>
      </c>
      <c r="B36" s="278" t="s">
        <v>163</v>
      </c>
      <c r="C36" s="274">
        <v>5293</v>
      </c>
      <c r="D36" s="274">
        <v>4605</v>
      </c>
      <c r="E36" s="274">
        <v>-688</v>
      </c>
      <c r="F36" s="271">
        <v>4</v>
      </c>
      <c r="G36" s="275">
        <v>-12.998299641035329</v>
      </c>
      <c r="H36" s="276"/>
      <c r="J36" s="192"/>
      <c r="K36" s="277"/>
    </row>
    <row r="37" spans="1:11" ht="12" customHeight="1" x14ac:dyDescent="0.2">
      <c r="A37" s="268">
        <v>26</v>
      </c>
      <c r="B37" s="285" t="s">
        <v>164</v>
      </c>
      <c r="C37" s="280">
        <v>163454</v>
      </c>
      <c r="D37" s="280">
        <v>169973</v>
      </c>
      <c r="E37" s="280">
        <v>6519</v>
      </c>
      <c r="F37" s="281"/>
      <c r="G37" s="282">
        <v>3.9882780476464328</v>
      </c>
      <c r="H37" s="276"/>
      <c r="J37" s="192"/>
      <c r="K37" s="277"/>
    </row>
    <row r="38" spans="1:11" ht="6.75" customHeight="1" x14ac:dyDescent="0.2">
      <c r="A38" s="268"/>
      <c r="B38" s="274"/>
      <c r="C38" s="274"/>
      <c r="D38" s="274"/>
      <c r="E38" s="274"/>
      <c r="F38" s="271"/>
      <c r="G38" s="275"/>
      <c r="H38" s="284"/>
      <c r="J38" s="192"/>
      <c r="K38" s="277"/>
    </row>
    <row r="39" spans="1:11" ht="12" customHeight="1" x14ac:dyDescent="0.2">
      <c r="A39" s="268">
        <v>27</v>
      </c>
      <c r="B39" s="279" t="s">
        <v>165</v>
      </c>
      <c r="C39" s="280">
        <v>-148839</v>
      </c>
      <c r="D39" s="280">
        <v>-90747</v>
      </c>
      <c r="E39" s="280">
        <v>58092</v>
      </c>
      <c r="F39" s="281"/>
      <c r="G39" s="282">
        <v>-39.030092919194566</v>
      </c>
      <c r="H39" s="276"/>
      <c r="J39" s="192"/>
      <c r="K39" s="277"/>
    </row>
    <row r="40" spans="1:11" ht="6.75" customHeight="1" x14ac:dyDescent="0.2">
      <c r="A40" s="268"/>
      <c r="B40" s="285"/>
      <c r="C40" s="285"/>
      <c r="D40" s="285">
        <v>0</v>
      </c>
      <c r="E40" s="285"/>
      <c r="F40" s="271"/>
      <c r="G40" s="275"/>
      <c r="H40" s="284"/>
      <c r="J40" s="192"/>
      <c r="K40" s="277"/>
    </row>
    <row r="41" spans="1:11" ht="12" customHeight="1" x14ac:dyDescent="0.2">
      <c r="A41" s="268">
        <v>28</v>
      </c>
      <c r="B41" s="285" t="s">
        <v>166</v>
      </c>
      <c r="C41" s="274">
        <v>89713</v>
      </c>
      <c r="D41" s="274">
        <v>101041</v>
      </c>
      <c r="E41" s="274">
        <v>11328</v>
      </c>
      <c r="F41" s="287"/>
      <c r="G41" s="275">
        <v>12.626932551581152</v>
      </c>
      <c r="H41" s="276"/>
      <c r="J41" s="192"/>
      <c r="K41" s="277"/>
    </row>
    <row r="42" spans="1:11" ht="12" customHeight="1" x14ac:dyDescent="0.2">
      <c r="A42" s="268">
        <v>29</v>
      </c>
      <c r="B42" s="273" t="s">
        <v>232</v>
      </c>
      <c r="C42" s="274">
        <v>78</v>
      </c>
      <c r="D42" s="274">
        <v>-9</v>
      </c>
      <c r="E42" s="274">
        <v>-87</v>
      </c>
      <c r="F42" s="271"/>
      <c r="G42" s="275">
        <v>-111.53846153846155</v>
      </c>
      <c r="H42" s="276"/>
      <c r="J42" s="192"/>
      <c r="K42" s="277"/>
    </row>
    <row r="43" spans="1:11" ht="12" customHeight="1" x14ac:dyDescent="0.2">
      <c r="A43" s="268">
        <v>30</v>
      </c>
      <c r="B43" s="285" t="s">
        <v>233</v>
      </c>
      <c r="C43" s="280">
        <v>89791</v>
      </c>
      <c r="D43" s="280">
        <v>101032</v>
      </c>
      <c r="E43" s="280">
        <v>11241</v>
      </c>
      <c r="F43" s="281">
        <v>3</v>
      </c>
      <c r="G43" s="282">
        <v>12.519072067356415</v>
      </c>
      <c r="H43" s="276"/>
      <c r="J43" s="192"/>
      <c r="K43" s="277"/>
    </row>
    <row r="44" spans="1:11" ht="6.75" customHeight="1" x14ac:dyDescent="0.2">
      <c r="A44" s="268"/>
      <c r="B44" s="279"/>
      <c r="C44" s="274"/>
      <c r="D44" s="274"/>
      <c r="E44" s="274"/>
      <c r="F44" s="271"/>
      <c r="G44" s="275"/>
      <c r="H44" s="284"/>
      <c r="J44" s="192"/>
      <c r="K44" s="277"/>
    </row>
    <row r="45" spans="1:11" ht="12" customHeight="1" x14ac:dyDescent="0.2">
      <c r="A45" s="268">
        <v>31</v>
      </c>
      <c r="B45" s="293" t="s">
        <v>234</v>
      </c>
      <c r="C45" s="280">
        <v>-59048</v>
      </c>
      <c r="D45" s="280">
        <v>10285</v>
      </c>
      <c r="E45" s="280">
        <v>69333</v>
      </c>
      <c r="F45" s="294"/>
      <c r="G45" s="295">
        <v>-117.41803278688525</v>
      </c>
      <c r="H45" s="353"/>
      <c r="J45" s="192"/>
      <c r="K45" s="277"/>
    </row>
    <row r="46" spans="1:11" ht="6.75" customHeight="1" x14ac:dyDescent="0.2">
      <c r="A46" s="268"/>
      <c r="B46" s="279"/>
      <c r="C46" s="285"/>
      <c r="D46" s="285"/>
      <c r="E46" s="285"/>
      <c r="F46" s="271"/>
      <c r="G46" s="275"/>
      <c r="H46" s="284"/>
      <c r="J46" s="192"/>
      <c r="K46" s="277"/>
    </row>
    <row r="47" spans="1:11" ht="12" customHeight="1" x14ac:dyDescent="0.2">
      <c r="A47" s="268">
        <v>32</v>
      </c>
      <c r="B47" s="296" t="s">
        <v>235</v>
      </c>
      <c r="C47" s="297"/>
      <c r="D47" s="297"/>
      <c r="E47" s="270"/>
      <c r="F47" s="271"/>
      <c r="G47" s="275"/>
      <c r="J47" s="192"/>
      <c r="K47" s="277"/>
    </row>
    <row r="48" spans="1:11" ht="12" customHeight="1" x14ac:dyDescent="0.2">
      <c r="A48" s="268">
        <v>33</v>
      </c>
      <c r="B48" s="278" t="s">
        <v>156</v>
      </c>
      <c r="C48" s="298">
        <v>154181</v>
      </c>
      <c r="D48" s="298">
        <v>151167</v>
      </c>
      <c r="E48" s="274">
        <v>-3014</v>
      </c>
      <c r="F48" s="299"/>
      <c r="G48" s="275">
        <v>-1.9548452792497131</v>
      </c>
      <c r="H48" s="276"/>
      <c r="J48" s="192"/>
      <c r="K48" s="277"/>
    </row>
    <row r="49" spans="1:11" ht="12" customHeight="1" x14ac:dyDescent="0.2">
      <c r="A49" s="268">
        <v>34</v>
      </c>
      <c r="B49" s="278" t="s">
        <v>157</v>
      </c>
      <c r="C49" s="298">
        <v>13553</v>
      </c>
      <c r="D49" s="274">
        <v>12934</v>
      </c>
      <c r="E49" s="274">
        <v>-619</v>
      </c>
      <c r="F49" s="299"/>
      <c r="G49" s="275">
        <v>-4.5672544824024195</v>
      </c>
      <c r="H49" s="276"/>
      <c r="J49" s="192"/>
      <c r="K49" s="277"/>
    </row>
    <row r="50" spans="1:11" ht="12" customHeight="1" x14ac:dyDescent="0.2">
      <c r="A50" s="268">
        <v>35</v>
      </c>
      <c r="B50" s="278" t="s">
        <v>160</v>
      </c>
      <c r="C50" s="298">
        <v>79898</v>
      </c>
      <c r="D50" s="274">
        <v>78141</v>
      </c>
      <c r="E50" s="274">
        <v>-1757</v>
      </c>
      <c r="F50" s="299"/>
      <c r="G50" s="275">
        <v>-2.1990537935868231</v>
      </c>
      <c r="H50" s="276"/>
      <c r="J50" s="192"/>
      <c r="K50" s="277"/>
    </row>
    <row r="51" spans="1:11" ht="12" customHeight="1" x14ac:dyDescent="0.2">
      <c r="A51" s="268">
        <v>36</v>
      </c>
      <c r="B51" s="278" t="s">
        <v>163</v>
      </c>
      <c r="C51" s="301">
        <v>5293</v>
      </c>
      <c r="D51" s="302">
        <v>4605</v>
      </c>
      <c r="E51" s="302">
        <v>-688</v>
      </c>
      <c r="F51" s="299"/>
      <c r="G51" s="275">
        <v>-12.998299641035329</v>
      </c>
      <c r="H51" s="276"/>
      <c r="J51" s="192"/>
      <c r="K51" s="277"/>
    </row>
    <row r="52" spans="1:11" ht="12" customHeight="1" x14ac:dyDescent="0.2">
      <c r="A52" s="268">
        <v>37</v>
      </c>
      <c r="B52" s="296" t="s">
        <v>236</v>
      </c>
      <c r="C52" s="296">
        <v>252925</v>
      </c>
      <c r="D52" s="296">
        <v>246847</v>
      </c>
      <c r="E52" s="285">
        <v>-6078</v>
      </c>
      <c r="F52" s="303"/>
      <c r="G52" s="282">
        <v>-2.4030839181575567</v>
      </c>
      <c r="H52" s="276"/>
      <c r="J52" s="192"/>
      <c r="K52" s="277"/>
    </row>
    <row r="53" spans="1:11" ht="6.75" customHeight="1" x14ac:dyDescent="0.2">
      <c r="A53" s="268"/>
      <c r="B53" s="270"/>
      <c r="C53" s="270"/>
      <c r="D53" s="270"/>
      <c r="E53" s="270"/>
      <c r="F53" s="271"/>
      <c r="G53" s="275"/>
      <c r="J53" s="192"/>
      <c r="K53" s="277"/>
    </row>
    <row r="54" spans="1:11" ht="12" customHeight="1" x14ac:dyDescent="0.2">
      <c r="A54" s="268">
        <v>38</v>
      </c>
      <c r="B54" s="296" t="s">
        <v>235</v>
      </c>
      <c r="C54" s="298"/>
      <c r="D54" s="298"/>
      <c r="E54" s="298"/>
      <c r="F54" s="299"/>
      <c r="G54" s="275"/>
      <c r="H54" s="284"/>
      <c r="J54" s="192"/>
      <c r="K54" s="277"/>
    </row>
    <row r="55" spans="1:11" ht="12" customHeight="1" x14ac:dyDescent="0.2">
      <c r="A55" s="268">
        <v>39</v>
      </c>
      <c r="B55" s="278" t="s">
        <v>237</v>
      </c>
      <c r="C55" s="298">
        <v>229414</v>
      </c>
      <c r="D55" s="298">
        <v>228270</v>
      </c>
      <c r="E55" s="274">
        <v>-1144</v>
      </c>
      <c r="F55" s="304">
        <v>4</v>
      </c>
      <c r="G55" s="275">
        <v>-0.49866180791058962</v>
      </c>
      <c r="H55" s="276"/>
      <c r="J55" s="192"/>
      <c r="K55" s="277"/>
    </row>
    <row r="56" spans="1:11" ht="12" customHeight="1" x14ac:dyDescent="0.2">
      <c r="A56" s="268">
        <v>40</v>
      </c>
      <c r="B56" s="278" t="s">
        <v>238</v>
      </c>
      <c r="C56" s="298">
        <v>999</v>
      </c>
      <c r="D56" s="298">
        <v>6473</v>
      </c>
      <c r="E56" s="274">
        <v>5474</v>
      </c>
      <c r="F56" s="304">
        <v>4</v>
      </c>
      <c r="G56" s="275">
        <v>547.94794794794802</v>
      </c>
      <c r="H56" s="276"/>
      <c r="J56" s="192"/>
      <c r="K56" s="277"/>
    </row>
    <row r="57" spans="1:11" ht="12" customHeight="1" x14ac:dyDescent="0.2">
      <c r="A57" s="268">
        <v>41</v>
      </c>
      <c r="B57" s="278" t="s">
        <v>239</v>
      </c>
      <c r="C57" s="301">
        <v>22512</v>
      </c>
      <c r="D57" s="301">
        <v>12104</v>
      </c>
      <c r="E57" s="302">
        <v>-10408</v>
      </c>
      <c r="F57" s="304">
        <v>4</v>
      </c>
      <c r="G57" s="275">
        <v>-46.233120113717128</v>
      </c>
      <c r="H57" s="276"/>
      <c r="J57" s="192"/>
      <c r="K57" s="277"/>
    </row>
    <row r="58" spans="1:11" ht="12" customHeight="1" x14ac:dyDescent="0.2">
      <c r="A58" s="268">
        <v>42</v>
      </c>
      <c r="B58" s="296" t="s">
        <v>236</v>
      </c>
      <c r="C58" s="296">
        <v>252925</v>
      </c>
      <c r="D58" s="296">
        <v>246847</v>
      </c>
      <c r="E58" s="285">
        <v>-6078</v>
      </c>
      <c r="F58" s="299"/>
      <c r="G58" s="282">
        <v>-2.4030839181575567</v>
      </c>
      <c r="H58" s="276"/>
      <c r="J58" s="192"/>
      <c r="K58" s="277"/>
    </row>
    <row r="59" spans="1:11" ht="6.75" customHeight="1" x14ac:dyDescent="0.2">
      <c r="A59" s="268"/>
      <c r="B59" s="270"/>
      <c r="C59" s="270"/>
      <c r="D59" s="270"/>
      <c r="E59" s="305"/>
      <c r="F59" s="287"/>
      <c r="G59" s="275"/>
      <c r="J59" s="192"/>
      <c r="K59" s="277"/>
    </row>
    <row r="60" spans="1:11" ht="12" customHeight="1" x14ac:dyDescent="0.2">
      <c r="A60" s="268">
        <v>43</v>
      </c>
      <c r="B60" s="296" t="s">
        <v>240</v>
      </c>
      <c r="C60" s="307">
        <v>-12301</v>
      </c>
      <c r="D60" s="307">
        <v>-11762</v>
      </c>
      <c r="E60" s="285">
        <v>539</v>
      </c>
      <c r="F60" s="308"/>
      <c r="G60" s="282">
        <v>-4.3817575806844973</v>
      </c>
      <c r="H60" s="276"/>
      <c r="J60" s="192"/>
      <c r="K60" s="277"/>
    </row>
    <row r="61" spans="1:11" ht="3" customHeight="1" x14ac:dyDescent="0.25">
      <c r="A61" s="306"/>
      <c r="B61" s="310"/>
      <c r="C61" s="310"/>
      <c r="D61" s="310"/>
      <c r="E61" s="312"/>
      <c r="F61" s="256"/>
      <c r="G61" s="313"/>
      <c r="J61" s="192"/>
      <c r="K61" s="277"/>
    </row>
    <row r="62" spans="1:11" ht="12" customHeight="1" x14ac:dyDescent="0.25">
      <c r="A62" s="309"/>
      <c r="E62" s="213"/>
    </row>
    <row r="63" spans="1:11" ht="12" customHeight="1" x14ac:dyDescent="0.2">
      <c r="A63" s="213"/>
      <c r="E63" s="213"/>
    </row>
    <row r="64" spans="1:11" ht="12" customHeight="1" x14ac:dyDescent="0.2">
      <c r="A64" s="213"/>
      <c r="E64" s="213"/>
    </row>
    <row r="65" spans="1:5" ht="12" customHeight="1" x14ac:dyDescent="0.2">
      <c r="A65" s="213"/>
      <c r="E65" s="213"/>
    </row>
    <row r="66" spans="1:5" ht="12" customHeight="1" x14ac:dyDescent="0.2">
      <c r="A66" s="213"/>
      <c r="E66" s="213"/>
    </row>
    <row r="67" spans="1:5" ht="12" customHeight="1" x14ac:dyDescent="0.2">
      <c r="A67" s="213"/>
      <c r="E67" s="213"/>
    </row>
    <row r="68" spans="1:5" ht="12" customHeight="1" x14ac:dyDescent="0.2">
      <c r="A68" s="213"/>
      <c r="E68" s="213"/>
    </row>
    <row r="69" spans="1:5" ht="12" customHeight="1" x14ac:dyDescent="0.2">
      <c r="A69" s="213"/>
      <c r="E69" s="213"/>
    </row>
    <row r="70" spans="1:5" ht="12" customHeight="1" x14ac:dyDescent="0.2">
      <c r="A70" s="213"/>
      <c r="E70" s="213"/>
    </row>
    <row r="71" spans="1:5" ht="12" customHeight="1" x14ac:dyDescent="0.2">
      <c r="A71" s="213"/>
      <c r="E71" s="213"/>
    </row>
    <row r="72" spans="1:5" ht="12" customHeight="1" x14ac:dyDescent="0.2">
      <c r="A72" s="213"/>
      <c r="E72" s="213"/>
    </row>
    <row r="73" spans="1:5" ht="1.5" customHeight="1" x14ac:dyDescent="0.2">
      <c r="A73" s="213"/>
      <c r="E73" s="213"/>
    </row>
    <row r="74" spans="1:5" ht="1.5" customHeight="1" x14ac:dyDescent="0.2">
      <c r="A74" s="213"/>
      <c r="E74" s="213"/>
    </row>
  </sheetData>
  <pageMargins left="0.75" right="0.75" top="0.5" bottom="0.8" header="0" footer="0.5"/>
  <pageSetup scale="73" fitToWidth="2" fitToHeight="2" orientation="portrait" r:id="rId1"/>
  <headerFooter>
    <oddFooter>&amp;L&amp;"Verdana,Bold"&amp;10Manitoba Public Insurance&amp;C&amp;"Verdana,Bold"&amp;10&amp;P of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127"/>
  <sheetViews>
    <sheetView showGridLines="0" topLeftCell="A4" zoomScaleNormal="100" zoomScaleSheetLayoutView="100" workbookViewId="0">
      <selection activeCell="M12" sqref="M12"/>
    </sheetView>
  </sheetViews>
  <sheetFormatPr defaultColWidth="8.85546875" defaultRowHeight="16.5" x14ac:dyDescent="0.3"/>
  <cols>
    <col min="1" max="1" width="4.28515625" style="387" customWidth="1"/>
    <col min="2" max="2" width="3.7109375" style="389" customWidth="1"/>
    <col min="3" max="3" width="9.140625" style="389" customWidth="1"/>
    <col min="4" max="4" width="3.85546875" style="389" customWidth="1"/>
    <col min="5" max="5" width="6.140625" style="389" customWidth="1"/>
    <col min="6" max="6" width="12" style="389" customWidth="1"/>
    <col min="7" max="7" width="4.7109375" style="389" customWidth="1"/>
    <col min="8" max="9" width="8.85546875" style="389"/>
    <col min="10" max="10" width="18.42578125" style="389" customWidth="1"/>
    <col min="11" max="11" width="4.28515625" style="389" customWidth="1"/>
    <col min="12" max="12" width="2.5703125" style="389" customWidth="1"/>
    <col min="13" max="13" width="5.42578125" style="389" customWidth="1"/>
    <col min="14" max="16384" width="8.85546875" style="389"/>
  </cols>
  <sheetData>
    <row r="1" spans="1:11" s="223" customFormat="1" ht="15.75" x14ac:dyDescent="0.25">
      <c r="A1" s="154" t="s">
        <v>338</v>
      </c>
      <c r="B1" s="224"/>
    </row>
    <row r="2" spans="1:11" s="226" customFormat="1" ht="15.75" x14ac:dyDescent="0.2">
      <c r="A2" s="156"/>
      <c r="B2" s="224"/>
    </row>
    <row r="6" spans="1:11" s="213" customFormat="1" ht="12.75" x14ac:dyDescent="0.2">
      <c r="A6" s="384" t="s">
        <v>339</v>
      </c>
      <c r="D6" s="385"/>
      <c r="F6" s="322"/>
      <c r="G6" s="386"/>
      <c r="K6" s="322"/>
    </row>
    <row r="7" spans="1:11" ht="6" customHeight="1" x14ac:dyDescent="0.3">
      <c r="B7" s="388"/>
      <c r="C7" s="213"/>
      <c r="D7" s="213"/>
      <c r="E7" s="213"/>
      <c r="F7" s="322"/>
      <c r="G7" s="386"/>
      <c r="H7" s="213"/>
      <c r="I7" s="213"/>
      <c r="J7" s="213"/>
      <c r="K7" s="322"/>
    </row>
    <row r="8" spans="1:11" ht="11.25" customHeight="1" x14ac:dyDescent="0.3">
      <c r="A8" s="360" t="s">
        <v>0</v>
      </c>
    </row>
    <row r="9" spans="1:11" ht="11.25" customHeight="1" x14ac:dyDescent="0.3">
      <c r="A9" s="360" t="s">
        <v>1</v>
      </c>
      <c r="B9" s="328" t="s">
        <v>225</v>
      </c>
      <c r="C9" s="329" t="s">
        <v>243</v>
      </c>
      <c r="D9" s="328"/>
      <c r="E9" s="329"/>
      <c r="F9" s="329" t="s">
        <v>244</v>
      </c>
      <c r="G9" s="329"/>
      <c r="H9" s="328" t="s">
        <v>245</v>
      </c>
      <c r="I9" s="328"/>
      <c r="J9" s="328"/>
    </row>
    <row r="10" spans="1:11" ht="3" customHeight="1" x14ac:dyDescent="0.3">
      <c r="A10" s="361"/>
      <c r="B10" s="362"/>
      <c r="C10" s="330"/>
      <c r="D10" s="362"/>
      <c r="E10" s="330"/>
      <c r="F10" s="330"/>
      <c r="G10" s="330"/>
      <c r="H10" s="362"/>
      <c r="I10" s="362"/>
      <c r="J10" s="362"/>
    </row>
    <row r="11" spans="1:11" s="310" customFormat="1" ht="12" customHeight="1" x14ac:dyDescent="0.25">
      <c r="A11" s="335">
        <v>1</v>
      </c>
      <c r="B11" s="336">
        <v>1</v>
      </c>
      <c r="C11" s="310" t="s">
        <v>246</v>
      </c>
      <c r="F11" s="343">
        <f>'PF-7'!C13</f>
        <v>1136863</v>
      </c>
      <c r="G11" s="338"/>
      <c r="H11" s="310" t="s">
        <v>122</v>
      </c>
    </row>
    <row r="12" spans="1:11" s="310" customFormat="1" ht="12" customHeight="1" x14ac:dyDescent="0.25">
      <c r="A12" s="335">
        <v>2</v>
      </c>
      <c r="B12" s="336"/>
      <c r="F12" s="345">
        <v>56664</v>
      </c>
      <c r="G12" s="338"/>
      <c r="H12" s="310" t="s">
        <v>340</v>
      </c>
    </row>
    <row r="13" spans="1:11" s="310" customFormat="1" ht="12" customHeight="1" x14ac:dyDescent="0.25">
      <c r="A13" s="339">
        <v>3</v>
      </c>
      <c r="B13" s="336"/>
      <c r="F13" s="345">
        <v>601</v>
      </c>
      <c r="G13" s="338"/>
      <c r="H13" s="310" t="s">
        <v>341</v>
      </c>
      <c r="K13" s="322"/>
    </row>
    <row r="14" spans="1:11" s="310" customFormat="1" ht="12" customHeight="1" x14ac:dyDescent="0.25">
      <c r="A14" s="331">
        <v>4</v>
      </c>
      <c r="B14" s="336"/>
      <c r="F14" s="345">
        <v>-4434</v>
      </c>
      <c r="G14" s="338"/>
      <c r="H14" s="310" t="s">
        <v>294</v>
      </c>
      <c r="K14" s="322"/>
    </row>
    <row r="15" spans="1:11" s="310" customFormat="1" ht="12" customHeight="1" x14ac:dyDescent="0.25">
      <c r="A15" s="340">
        <v>5</v>
      </c>
      <c r="B15" s="336"/>
      <c r="E15" s="311"/>
      <c r="F15" s="345">
        <v>1865</v>
      </c>
      <c r="G15" s="338"/>
      <c r="H15" s="310" t="s">
        <v>342</v>
      </c>
      <c r="K15" s="322"/>
    </row>
    <row r="16" spans="1:11" s="310" customFormat="1" ht="12" customHeight="1" x14ac:dyDescent="0.25">
      <c r="A16" s="340">
        <v>6</v>
      </c>
      <c r="B16" s="336"/>
      <c r="F16" s="345">
        <v>-1813</v>
      </c>
      <c r="G16" s="338"/>
      <c r="H16" s="310" t="s">
        <v>325</v>
      </c>
      <c r="K16" s="322"/>
    </row>
    <row r="17" spans="1:24" s="310" customFormat="1" ht="12" customHeight="1" x14ac:dyDescent="0.25">
      <c r="A17" s="340">
        <v>7</v>
      </c>
      <c r="B17" s="336"/>
      <c r="F17" s="348">
        <v>85</v>
      </c>
      <c r="G17" s="338"/>
      <c r="H17" s="310" t="s">
        <v>251</v>
      </c>
      <c r="K17" s="322"/>
    </row>
    <row r="18" spans="1:24" s="310" customFormat="1" ht="12" customHeight="1" x14ac:dyDescent="0.25">
      <c r="A18" s="340">
        <v>8</v>
      </c>
      <c r="B18" s="336"/>
      <c r="F18" s="343">
        <f>'PF-7'!D13</f>
        <v>1189831</v>
      </c>
      <c r="G18" s="338"/>
      <c r="H18" s="310" t="s">
        <v>124</v>
      </c>
      <c r="K18" s="322"/>
    </row>
    <row r="19" spans="1:24" s="310" customFormat="1" ht="12" customHeight="1" x14ac:dyDescent="0.25">
      <c r="A19" s="342">
        <v>9</v>
      </c>
      <c r="B19" s="344" t="s">
        <v>252</v>
      </c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24" s="310" customFormat="1" ht="9" customHeight="1" x14ac:dyDescent="0.25">
      <c r="B20" s="344"/>
      <c r="C20" s="344"/>
      <c r="D20" s="344"/>
      <c r="E20" s="344"/>
      <c r="F20" s="345"/>
      <c r="G20" s="338"/>
      <c r="I20" s="344"/>
      <c r="J20" s="344"/>
      <c r="K20" s="344"/>
    </row>
    <row r="21" spans="1:24" s="310" customFormat="1" ht="12" customHeight="1" x14ac:dyDescent="0.25">
      <c r="A21" s="335">
        <v>10</v>
      </c>
      <c r="B21" s="336">
        <v>2</v>
      </c>
      <c r="C21" s="310" t="s">
        <v>230</v>
      </c>
      <c r="F21" s="343">
        <f>'PF-7'!C26</f>
        <v>965638</v>
      </c>
      <c r="G21" s="338"/>
      <c r="H21" s="310" t="s">
        <v>122</v>
      </c>
      <c r="K21" s="322"/>
    </row>
    <row r="22" spans="1:24" s="310" customFormat="1" ht="12" customHeight="1" x14ac:dyDescent="0.25">
      <c r="A22" s="335">
        <v>11</v>
      </c>
      <c r="B22" s="336"/>
      <c r="F22" s="345">
        <v>-14075.486379617359</v>
      </c>
      <c r="G22" s="338"/>
      <c r="H22" s="310" t="s">
        <v>326</v>
      </c>
      <c r="K22" s="322"/>
    </row>
    <row r="23" spans="1:24" s="310" customFormat="1" ht="12" customHeight="1" x14ac:dyDescent="0.25">
      <c r="A23" s="339">
        <v>12</v>
      </c>
      <c r="B23" s="336"/>
      <c r="F23" s="345">
        <v>-2954.3571468752489</v>
      </c>
      <c r="G23" s="338"/>
      <c r="H23" s="310" t="s">
        <v>299</v>
      </c>
      <c r="K23" s="322"/>
    </row>
    <row r="24" spans="1:24" s="310" customFormat="1" ht="12" customHeight="1" x14ac:dyDescent="0.25">
      <c r="A24" s="331">
        <v>13</v>
      </c>
      <c r="B24" s="336"/>
      <c r="F24" s="345">
        <v>-1280</v>
      </c>
      <c r="G24" s="338"/>
      <c r="H24" s="310" t="s">
        <v>343</v>
      </c>
      <c r="K24" s="322"/>
    </row>
    <row r="25" spans="1:24" s="310" customFormat="1" ht="12" customHeight="1" x14ac:dyDescent="0.25">
      <c r="A25" s="340">
        <v>14</v>
      </c>
      <c r="B25" s="336"/>
      <c r="F25" s="345">
        <v>-1034.6404071855504</v>
      </c>
      <c r="G25" s="338"/>
      <c r="H25" s="310" t="s">
        <v>301</v>
      </c>
      <c r="K25" s="322"/>
    </row>
    <row r="26" spans="1:24" s="310" customFormat="1" ht="12" customHeight="1" x14ac:dyDescent="0.25">
      <c r="A26" s="340">
        <v>15</v>
      </c>
      <c r="B26" s="336"/>
      <c r="F26" s="345">
        <v>6927.7948638364032</v>
      </c>
      <c r="G26" s="338"/>
      <c r="H26" s="310" t="s">
        <v>329</v>
      </c>
      <c r="K26" s="322"/>
    </row>
    <row r="27" spans="1:24" s="310" customFormat="1" ht="12" customHeight="1" x14ac:dyDescent="0.25">
      <c r="A27" s="340">
        <v>16</v>
      </c>
      <c r="B27" s="336"/>
      <c r="F27" s="345">
        <v>1035</v>
      </c>
      <c r="G27" s="338"/>
      <c r="H27" s="310" t="s">
        <v>302</v>
      </c>
      <c r="K27" s="322"/>
    </row>
    <row r="28" spans="1:24" s="213" customFormat="1" ht="12" customHeight="1" x14ac:dyDescent="0.25">
      <c r="A28" s="340">
        <v>17</v>
      </c>
      <c r="B28" s="336"/>
      <c r="C28" s="310"/>
      <c r="D28" s="310"/>
      <c r="E28" s="310"/>
      <c r="F28" s="350">
        <v>1881.6633338817301</v>
      </c>
      <c r="G28" s="338"/>
      <c r="H28" s="310" t="s">
        <v>304</v>
      </c>
      <c r="I28" s="310"/>
      <c r="J28" s="310"/>
      <c r="K28" s="322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186"/>
      <c r="W28" s="186"/>
      <c r="X28" s="186"/>
    </row>
    <row r="29" spans="1:24" s="213" customFormat="1" ht="12" customHeight="1" x14ac:dyDescent="0.25">
      <c r="A29" s="342">
        <v>18</v>
      </c>
      <c r="B29" s="336"/>
      <c r="C29" s="310"/>
      <c r="D29" s="310"/>
      <c r="E29" s="310"/>
      <c r="F29" s="348">
        <v>1</v>
      </c>
      <c r="G29" s="338"/>
      <c r="H29" s="310" t="s">
        <v>251</v>
      </c>
      <c r="I29" s="310"/>
      <c r="J29" s="310"/>
      <c r="K29" s="322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186"/>
      <c r="W29" s="186"/>
      <c r="X29" s="186"/>
    </row>
    <row r="30" spans="1:24" s="310" customFormat="1" ht="12" customHeight="1" x14ac:dyDescent="0.25">
      <c r="A30" s="335">
        <v>19</v>
      </c>
      <c r="B30" s="336"/>
      <c r="F30" s="343">
        <f>'PF-7'!D26</f>
        <v>956139</v>
      </c>
      <c r="G30" s="338"/>
      <c r="H30" s="310" t="s">
        <v>124</v>
      </c>
      <c r="K30" s="322"/>
    </row>
    <row r="31" spans="1:24" s="310" customFormat="1" ht="12" customHeight="1" x14ac:dyDescent="0.25">
      <c r="A31" s="335">
        <v>20</v>
      </c>
      <c r="B31" s="344" t="s">
        <v>262</v>
      </c>
      <c r="C31" s="344"/>
      <c r="D31" s="344"/>
      <c r="E31" s="344"/>
      <c r="F31" s="344"/>
      <c r="G31" s="344"/>
      <c r="H31" s="344"/>
      <c r="I31" s="344"/>
      <c r="J31" s="344"/>
      <c r="K31" s="344"/>
    </row>
    <row r="32" spans="1:24" s="310" customFormat="1" ht="9" customHeight="1" x14ac:dyDescent="0.25">
      <c r="B32" s="336"/>
      <c r="F32" s="345"/>
      <c r="G32" s="338"/>
      <c r="K32" s="213"/>
    </row>
    <row r="33" spans="1:11" s="310" customFormat="1" ht="12" customHeight="1" x14ac:dyDescent="0.25">
      <c r="A33" s="339">
        <v>21</v>
      </c>
      <c r="B33" s="336">
        <v>3</v>
      </c>
      <c r="C33" s="310" t="s">
        <v>166</v>
      </c>
      <c r="F33" s="343">
        <f>'PF-7'!C43</f>
        <v>89791</v>
      </c>
      <c r="G33" s="338"/>
      <c r="H33" s="310" t="s">
        <v>122</v>
      </c>
      <c r="K33" s="322"/>
    </row>
    <row r="34" spans="1:11" s="310" customFormat="1" ht="12" customHeight="1" x14ac:dyDescent="0.25">
      <c r="A34" s="331">
        <v>22</v>
      </c>
      <c r="B34" s="336"/>
      <c r="F34" s="381">
        <v>2485.8016413349105</v>
      </c>
      <c r="G34" s="338"/>
      <c r="H34" s="390" t="s">
        <v>264</v>
      </c>
      <c r="I34" s="346"/>
      <c r="J34" s="346"/>
      <c r="K34" s="322"/>
    </row>
    <row r="35" spans="1:11" s="310" customFormat="1" ht="12" customHeight="1" x14ac:dyDescent="0.25">
      <c r="A35" s="340">
        <v>23</v>
      </c>
      <c r="B35" s="336"/>
      <c r="F35" s="381">
        <v>5912.5437739120171</v>
      </c>
      <c r="G35" s="338"/>
      <c r="H35" s="390" t="s">
        <v>265</v>
      </c>
      <c r="I35" s="346"/>
      <c r="J35" s="346"/>
      <c r="K35" s="177"/>
    </row>
    <row r="36" spans="1:11" s="310" customFormat="1" ht="12" customHeight="1" x14ac:dyDescent="0.25">
      <c r="A36" s="340">
        <v>24</v>
      </c>
      <c r="B36" s="336"/>
      <c r="F36" s="381">
        <v>-193.76105057811424</v>
      </c>
      <c r="G36" s="338"/>
      <c r="H36" s="390" t="s">
        <v>266</v>
      </c>
      <c r="I36" s="346"/>
      <c r="J36" s="346"/>
      <c r="K36" s="391"/>
    </row>
    <row r="37" spans="1:11" s="310" customFormat="1" ht="12" customHeight="1" x14ac:dyDescent="0.25">
      <c r="A37" s="340">
        <v>25</v>
      </c>
      <c r="B37" s="336"/>
      <c r="F37" s="381">
        <v>-323.00889931439269</v>
      </c>
      <c r="G37" s="338"/>
      <c r="H37" s="390" t="s">
        <v>267</v>
      </c>
      <c r="I37" s="346"/>
      <c r="J37" s="346"/>
      <c r="K37" s="391"/>
    </row>
    <row r="38" spans="1:11" s="310" customFormat="1" ht="12" customHeight="1" x14ac:dyDescent="0.25">
      <c r="A38" s="340">
        <v>26</v>
      </c>
      <c r="B38" s="336"/>
      <c r="F38" s="392">
        <v>3487.7375733523713</v>
      </c>
      <c r="G38" s="338"/>
      <c r="H38" s="269" t="s">
        <v>306</v>
      </c>
      <c r="I38" s="269"/>
      <c r="J38" s="269"/>
    </row>
    <row r="39" spans="1:11" s="310" customFormat="1" ht="12" customHeight="1" x14ac:dyDescent="0.25">
      <c r="A39" s="342">
        <v>27</v>
      </c>
      <c r="B39" s="336"/>
      <c r="F39" s="381">
        <v>-128.621687809153</v>
      </c>
      <c r="G39" s="338"/>
      <c r="H39" s="390" t="s">
        <v>251</v>
      </c>
      <c r="I39" s="346"/>
      <c r="J39" s="346"/>
      <c r="K39" s="391"/>
    </row>
    <row r="40" spans="1:11" s="310" customFormat="1" ht="12" customHeight="1" x14ac:dyDescent="0.25">
      <c r="A40" s="335">
        <v>28</v>
      </c>
      <c r="B40" s="336"/>
      <c r="F40" s="349">
        <f>'PF-7'!D43</f>
        <v>101032</v>
      </c>
      <c r="G40" s="338"/>
      <c r="H40" s="310" t="s">
        <v>124</v>
      </c>
      <c r="I40" s="346"/>
      <c r="J40" s="346"/>
      <c r="K40" s="391"/>
    </row>
    <row r="41" spans="1:11" s="310" customFormat="1" ht="12" customHeight="1" x14ac:dyDescent="0.25">
      <c r="A41" s="335">
        <v>29</v>
      </c>
      <c r="B41" s="344" t="s">
        <v>271</v>
      </c>
      <c r="C41" s="344"/>
      <c r="D41" s="344"/>
      <c r="E41" s="344"/>
      <c r="F41" s="344"/>
      <c r="G41" s="344"/>
      <c r="H41" s="344"/>
      <c r="I41" s="344"/>
      <c r="J41" s="344"/>
      <c r="K41" s="344"/>
    </row>
    <row r="42" spans="1:11" s="310" customFormat="1" ht="9" customHeight="1" x14ac:dyDescent="0.25">
      <c r="B42" s="344"/>
      <c r="C42" s="344"/>
      <c r="D42" s="344"/>
      <c r="E42" s="344"/>
      <c r="F42" s="345"/>
      <c r="G42" s="344"/>
      <c r="H42" s="344"/>
      <c r="I42" s="344"/>
      <c r="J42" s="344"/>
      <c r="K42" s="344"/>
    </row>
    <row r="43" spans="1:11" s="310" customFormat="1" ht="12" customHeight="1" x14ac:dyDescent="0.25">
      <c r="A43" s="339">
        <v>30</v>
      </c>
      <c r="B43" s="336">
        <v>4</v>
      </c>
      <c r="C43" s="310" t="s">
        <v>235</v>
      </c>
      <c r="F43" s="343">
        <f>'PF-7'!C55</f>
        <v>229414</v>
      </c>
      <c r="G43" s="338"/>
      <c r="H43" s="310" t="s">
        <v>122</v>
      </c>
      <c r="K43" s="322"/>
    </row>
    <row r="44" spans="1:11" s="310" customFormat="1" ht="12" customHeight="1" x14ac:dyDescent="0.25">
      <c r="A44" s="331">
        <v>31</v>
      </c>
      <c r="B44" s="336"/>
      <c r="C44" s="310" t="s">
        <v>272</v>
      </c>
      <c r="F44" s="345">
        <v>-2688</v>
      </c>
      <c r="H44" s="310" t="s">
        <v>330</v>
      </c>
      <c r="K44" s="322"/>
    </row>
    <row r="45" spans="1:11" s="310" customFormat="1" ht="12" customHeight="1" x14ac:dyDescent="0.25">
      <c r="A45" s="340">
        <v>32</v>
      </c>
      <c r="B45" s="336"/>
      <c r="F45" s="345">
        <v>-1905</v>
      </c>
      <c r="G45" s="338"/>
      <c r="H45" s="310" t="s">
        <v>331</v>
      </c>
      <c r="K45" s="322"/>
    </row>
    <row r="46" spans="1:11" s="310" customFormat="1" ht="12" customHeight="1" x14ac:dyDescent="0.25">
      <c r="A46" s="340">
        <v>33</v>
      </c>
      <c r="B46" s="336"/>
      <c r="F46" s="345">
        <v>4009</v>
      </c>
      <c r="G46" s="338"/>
      <c r="H46" s="310" t="s">
        <v>276</v>
      </c>
      <c r="K46" s="322"/>
    </row>
    <row r="47" spans="1:11" s="310" customFormat="1" ht="12" customHeight="1" x14ac:dyDescent="0.25">
      <c r="A47" s="340">
        <v>34</v>
      </c>
      <c r="B47" s="336"/>
      <c r="E47" s="311"/>
      <c r="F47" s="345">
        <v>-2464</v>
      </c>
      <c r="G47" s="338"/>
      <c r="H47" s="310" t="s">
        <v>332</v>
      </c>
      <c r="K47" s="322"/>
    </row>
    <row r="48" spans="1:11" s="310" customFormat="1" ht="12" customHeight="1" x14ac:dyDescent="0.25">
      <c r="A48" s="340">
        <v>35</v>
      </c>
      <c r="B48" s="336"/>
      <c r="F48" s="350">
        <v>1994</v>
      </c>
      <c r="G48" s="338"/>
      <c r="H48" s="310" t="s">
        <v>309</v>
      </c>
      <c r="K48" s="322"/>
    </row>
    <row r="49" spans="1:11" s="310" customFormat="1" ht="12" customHeight="1" x14ac:dyDescent="0.25">
      <c r="A49" s="342">
        <v>36</v>
      </c>
      <c r="F49" s="348">
        <v>-90</v>
      </c>
      <c r="H49" s="310" t="s">
        <v>251</v>
      </c>
      <c r="K49" s="322"/>
    </row>
    <row r="50" spans="1:11" s="310" customFormat="1" ht="12" customHeight="1" x14ac:dyDescent="0.25">
      <c r="A50" s="335">
        <v>37</v>
      </c>
      <c r="B50" s="175"/>
      <c r="F50" s="343">
        <f>'PF-7'!D55</f>
        <v>228270</v>
      </c>
      <c r="G50" s="338"/>
      <c r="H50" s="310" t="s">
        <v>124</v>
      </c>
      <c r="K50" s="322"/>
    </row>
    <row r="51" spans="1:11" s="310" customFormat="1" ht="13.5" x14ac:dyDescent="0.25">
      <c r="K51" s="322"/>
    </row>
    <row r="52" spans="1:11" s="310" customFormat="1" ht="13.5" x14ac:dyDescent="0.25">
      <c r="A52" s="335">
        <v>38</v>
      </c>
      <c r="B52" s="336">
        <v>4</v>
      </c>
      <c r="C52" s="310" t="s">
        <v>235</v>
      </c>
      <c r="F52" s="368">
        <f>'PF-7'!C56</f>
        <v>999</v>
      </c>
      <c r="G52" s="256"/>
      <c r="H52" s="310" t="s">
        <v>122</v>
      </c>
      <c r="K52" s="322"/>
    </row>
    <row r="53" spans="1:11" s="310" customFormat="1" ht="13.5" x14ac:dyDescent="0.25">
      <c r="A53" s="339">
        <v>39</v>
      </c>
      <c r="B53" s="175"/>
      <c r="C53" s="310" t="s">
        <v>311</v>
      </c>
      <c r="F53" s="350">
        <v>3230</v>
      </c>
      <c r="G53" s="256"/>
      <c r="H53" s="310" t="s">
        <v>276</v>
      </c>
      <c r="K53" s="322"/>
    </row>
    <row r="54" spans="1:11" s="310" customFormat="1" ht="13.5" x14ac:dyDescent="0.25">
      <c r="A54" s="331">
        <v>40</v>
      </c>
      <c r="B54" s="175"/>
      <c r="F54" s="350">
        <v>1942</v>
      </c>
      <c r="G54" s="350"/>
      <c r="H54" s="310" t="s">
        <v>333</v>
      </c>
      <c r="K54" s="322"/>
    </row>
    <row r="55" spans="1:11" s="310" customFormat="1" ht="13.5" x14ac:dyDescent="0.25">
      <c r="A55" s="340">
        <v>41</v>
      </c>
      <c r="B55" s="175"/>
      <c r="F55" s="348">
        <v>302</v>
      </c>
      <c r="G55" s="256"/>
      <c r="H55" s="310" t="s">
        <v>251</v>
      </c>
      <c r="K55" s="322"/>
    </row>
    <row r="56" spans="1:11" s="310" customFormat="1" ht="13.5" x14ac:dyDescent="0.25">
      <c r="A56" s="340">
        <v>42</v>
      </c>
      <c r="B56" s="175"/>
      <c r="F56" s="368">
        <f>'PF-7'!D56</f>
        <v>6473</v>
      </c>
      <c r="G56" s="256"/>
      <c r="H56" s="310" t="s">
        <v>124</v>
      </c>
      <c r="K56" s="322"/>
    </row>
    <row r="57" spans="1:11" s="310" customFormat="1" ht="9" customHeight="1" x14ac:dyDescent="0.25">
      <c r="K57" s="322"/>
    </row>
    <row r="58" spans="1:11" s="310" customFormat="1" ht="12" customHeight="1" x14ac:dyDescent="0.25">
      <c r="A58" s="340">
        <v>43</v>
      </c>
      <c r="B58" s="336">
        <v>4</v>
      </c>
      <c r="C58" s="310" t="s">
        <v>235</v>
      </c>
      <c r="F58" s="368">
        <f>'PF-7'!C57</f>
        <v>22512</v>
      </c>
      <c r="G58" s="256"/>
      <c r="H58" s="310" t="s">
        <v>122</v>
      </c>
      <c r="K58" s="322"/>
    </row>
    <row r="59" spans="1:11" s="310" customFormat="1" ht="12" customHeight="1" x14ac:dyDescent="0.25">
      <c r="A59" s="340">
        <v>44</v>
      </c>
      <c r="B59" s="175"/>
      <c r="C59" s="310" t="s">
        <v>312</v>
      </c>
      <c r="F59" s="338">
        <v>2927</v>
      </c>
      <c r="G59" s="256"/>
      <c r="H59" s="310" t="s">
        <v>333</v>
      </c>
      <c r="K59" s="322"/>
    </row>
    <row r="60" spans="1:11" s="310" customFormat="1" ht="12" customHeight="1" x14ac:dyDescent="0.25">
      <c r="A60" s="342">
        <v>45</v>
      </c>
      <c r="B60" s="175"/>
      <c r="F60" s="363">
        <v>-8372</v>
      </c>
      <c r="G60" s="256"/>
      <c r="H60" s="310" t="s">
        <v>313</v>
      </c>
      <c r="K60" s="322"/>
    </row>
    <row r="61" spans="1:11" s="310" customFormat="1" ht="12" customHeight="1" x14ac:dyDescent="0.25">
      <c r="A61" s="335">
        <v>46</v>
      </c>
      <c r="B61" s="175"/>
      <c r="F61" s="350">
        <v>-4608</v>
      </c>
      <c r="G61" s="338"/>
      <c r="H61" s="310" t="s">
        <v>334</v>
      </c>
      <c r="K61" s="322"/>
    </row>
    <row r="62" spans="1:11" s="310" customFormat="1" ht="12" customHeight="1" x14ac:dyDescent="0.25">
      <c r="A62" s="335">
        <v>47</v>
      </c>
      <c r="B62" s="175"/>
      <c r="F62" s="348">
        <v>-355</v>
      </c>
      <c r="G62" s="338"/>
      <c r="H62" s="310" t="s">
        <v>251</v>
      </c>
      <c r="K62" s="322"/>
    </row>
    <row r="63" spans="1:11" s="310" customFormat="1" ht="12" customHeight="1" x14ac:dyDescent="0.25">
      <c r="A63" s="339">
        <v>48</v>
      </c>
      <c r="B63" s="175"/>
      <c r="F63" s="368">
        <f>'PF-7'!D57</f>
        <v>12104</v>
      </c>
      <c r="G63" s="256"/>
      <c r="H63" s="310" t="s">
        <v>124</v>
      </c>
      <c r="K63" s="322"/>
    </row>
    <row r="64" spans="1:11" s="310" customFormat="1" ht="12" customHeight="1" x14ac:dyDescent="0.25">
      <c r="A64" s="331">
        <v>49</v>
      </c>
      <c r="B64" s="344" t="s">
        <v>283</v>
      </c>
      <c r="C64" s="344"/>
      <c r="D64" s="344"/>
      <c r="E64" s="344"/>
      <c r="F64" s="344"/>
      <c r="G64" s="344"/>
      <c r="H64" s="344"/>
      <c r="K64" s="322"/>
    </row>
    <row r="65" spans="1:21" ht="3" customHeight="1" x14ac:dyDescent="0.3">
      <c r="A65" s="340"/>
      <c r="B65" s="310"/>
      <c r="C65" s="310"/>
      <c r="D65" s="310"/>
      <c r="E65" s="310"/>
      <c r="F65" s="310"/>
      <c r="G65" s="310"/>
      <c r="H65" s="310"/>
      <c r="I65" s="310"/>
      <c r="J65" s="310"/>
      <c r="K65" s="322"/>
      <c r="L65" s="310"/>
      <c r="M65" s="310"/>
      <c r="N65" s="310"/>
      <c r="O65" s="310"/>
      <c r="P65" s="310"/>
      <c r="Q65" s="310"/>
      <c r="R65" s="310"/>
      <c r="S65" s="310"/>
      <c r="T65" s="310"/>
      <c r="U65" s="310"/>
    </row>
    <row r="66" spans="1:21" ht="12" customHeight="1" x14ac:dyDescent="0.3">
      <c r="A66" s="340"/>
      <c r="I66" s="344"/>
      <c r="J66" s="344"/>
      <c r="K66" s="344"/>
    </row>
    <row r="67" spans="1:21" x14ac:dyDescent="0.3">
      <c r="A67" s="340"/>
    </row>
    <row r="68" spans="1:21" s="213" customFormat="1" x14ac:dyDescent="0.3">
      <c r="A68" s="340"/>
      <c r="B68" s="389"/>
      <c r="C68" s="389"/>
      <c r="D68" s="389"/>
      <c r="E68" s="389"/>
      <c r="F68" s="389"/>
      <c r="G68" s="389"/>
      <c r="H68" s="389"/>
      <c r="I68" s="344"/>
      <c r="J68" s="344"/>
      <c r="K68" s="344"/>
      <c r="L68" s="389"/>
      <c r="M68" s="389"/>
      <c r="N68" s="389"/>
      <c r="O68" s="389"/>
      <c r="P68" s="389"/>
      <c r="Q68" s="389"/>
      <c r="R68" s="389"/>
      <c r="S68" s="389"/>
      <c r="T68" s="389"/>
      <c r="U68" s="389"/>
    </row>
    <row r="69" spans="1:21" s="213" customFormat="1" ht="13.5" x14ac:dyDescent="0.25">
      <c r="A69" s="342"/>
      <c r="B69" s="315"/>
    </row>
    <row r="70" spans="1:21" s="213" customFormat="1" ht="13.5" x14ac:dyDescent="0.25">
      <c r="A70" s="393"/>
      <c r="B70" s="315"/>
    </row>
    <row r="71" spans="1:21" s="213" customFormat="1" ht="13.5" x14ac:dyDescent="0.25">
      <c r="A71" s="387"/>
    </row>
    <row r="72" spans="1:21" s="213" customFormat="1" ht="13.5" x14ac:dyDescent="0.25">
      <c r="A72" s="387"/>
    </row>
    <row r="73" spans="1:21" s="213" customFormat="1" ht="13.5" x14ac:dyDescent="0.25">
      <c r="A73" s="387"/>
    </row>
    <row r="74" spans="1:21" s="213" customFormat="1" ht="13.5" x14ac:dyDescent="0.25">
      <c r="A74" s="387"/>
    </row>
    <row r="75" spans="1:21" s="213" customFormat="1" ht="13.5" x14ac:dyDescent="0.25">
      <c r="A75" s="387"/>
    </row>
    <row r="76" spans="1:21" s="213" customFormat="1" ht="13.5" x14ac:dyDescent="0.25">
      <c r="A76" s="387"/>
    </row>
    <row r="77" spans="1:21" s="213" customFormat="1" ht="13.5" x14ac:dyDescent="0.25">
      <c r="A77" s="387"/>
    </row>
    <row r="78" spans="1:21" s="213" customFormat="1" ht="13.5" x14ac:dyDescent="0.25">
      <c r="A78" s="387"/>
    </row>
    <row r="79" spans="1:21" s="213" customFormat="1" ht="13.5" x14ac:dyDescent="0.25">
      <c r="A79" s="387"/>
    </row>
    <row r="80" spans="1:21" s="213" customFormat="1" ht="13.5" x14ac:dyDescent="0.25">
      <c r="A80" s="387"/>
    </row>
    <row r="81" spans="1:1" s="213" customFormat="1" ht="13.5" x14ac:dyDescent="0.25">
      <c r="A81" s="387"/>
    </row>
    <row r="82" spans="1:1" s="213" customFormat="1" ht="13.5" x14ac:dyDescent="0.25">
      <c r="A82" s="387"/>
    </row>
    <row r="83" spans="1:1" s="213" customFormat="1" ht="13.5" x14ac:dyDescent="0.25">
      <c r="A83" s="387"/>
    </row>
    <row r="84" spans="1:1" s="213" customFormat="1" ht="13.5" x14ac:dyDescent="0.25">
      <c r="A84" s="387"/>
    </row>
    <row r="85" spans="1:1" s="213" customFormat="1" ht="13.5" x14ac:dyDescent="0.25">
      <c r="A85" s="387"/>
    </row>
    <row r="86" spans="1:1" s="213" customFormat="1" ht="13.5" x14ac:dyDescent="0.25">
      <c r="A86" s="387"/>
    </row>
    <row r="87" spans="1:1" s="213" customFormat="1" ht="13.5" x14ac:dyDescent="0.25">
      <c r="A87" s="387"/>
    </row>
    <row r="88" spans="1:1" s="213" customFormat="1" ht="13.5" x14ac:dyDescent="0.25">
      <c r="A88" s="387"/>
    </row>
    <row r="89" spans="1:1" s="213" customFormat="1" ht="13.5" x14ac:dyDescent="0.25">
      <c r="A89" s="387"/>
    </row>
    <row r="90" spans="1:1" s="213" customFormat="1" ht="13.5" x14ac:dyDescent="0.25">
      <c r="A90" s="387"/>
    </row>
    <row r="91" spans="1:1" s="213" customFormat="1" ht="13.5" x14ac:dyDescent="0.25">
      <c r="A91" s="387"/>
    </row>
    <row r="92" spans="1:1" s="213" customFormat="1" ht="13.5" x14ac:dyDescent="0.25">
      <c r="A92" s="387"/>
    </row>
    <row r="93" spans="1:1" s="213" customFormat="1" ht="13.5" x14ac:dyDescent="0.25">
      <c r="A93" s="387"/>
    </row>
    <row r="94" spans="1:1" s="213" customFormat="1" ht="13.5" x14ac:dyDescent="0.25">
      <c r="A94" s="387"/>
    </row>
    <row r="95" spans="1:1" s="213" customFormat="1" ht="13.5" x14ac:dyDescent="0.25">
      <c r="A95" s="387"/>
    </row>
    <row r="96" spans="1:1" s="213" customFormat="1" ht="13.5" x14ac:dyDescent="0.25">
      <c r="A96" s="387"/>
    </row>
    <row r="97" spans="1:1" s="213" customFormat="1" ht="13.5" x14ac:dyDescent="0.25">
      <c r="A97" s="387"/>
    </row>
    <row r="98" spans="1:1" s="213" customFormat="1" ht="13.5" x14ac:dyDescent="0.25">
      <c r="A98" s="387"/>
    </row>
    <row r="99" spans="1:1" s="213" customFormat="1" ht="13.5" x14ac:dyDescent="0.25">
      <c r="A99" s="387"/>
    </row>
    <row r="100" spans="1:1" s="213" customFormat="1" ht="13.5" x14ac:dyDescent="0.25">
      <c r="A100" s="387"/>
    </row>
    <row r="101" spans="1:1" s="213" customFormat="1" ht="13.5" x14ac:dyDescent="0.25">
      <c r="A101" s="387"/>
    </row>
    <row r="102" spans="1:1" s="213" customFormat="1" ht="13.5" x14ac:dyDescent="0.25">
      <c r="A102" s="387"/>
    </row>
    <row r="103" spans="1:1" s="213" customFormat="1" ht="13.5" x14ac:dyDescent="0.25">
      <c r="A103" s="387"/>
    </row>
    <row r="104" spans="1:1" s="213" customFormat="1" ht="13.5" x14ac:dyDescent="0.25">
      <c r="A104" s="387"/>
    </row>
    <row r="105" spans="1:1" s="213" customFormat="1" ht="13.5" x14ac:dyDescent="0.25">
      <c r="A105" s="387"/>
    </row>
    <row r="106" spans="1:1" s="213" customFormat="1" ht="13.5" x14ac:dyDescent="0.25">
      <c r="A106" s="387"/>
    </row>
    <row r="107" spans="1:1" s="213" customFormat="1" ht="13.5" x14ac:dyDescent="0.25">
      <c r="A107" s="387"/>
    </row>
    <row r="108" spans="1:1" s="213" customFormat="1" ht="13.5" x14ac:dyDescent="0.25">
      <c r="A108" s="387"/>
    </row>
    <row r="109" spans="1:1" s="213" customFormat="1" ht="13.5" x14ac:dyDescent="0.25">
      <c r="A109" s="387"/>
    </row>
    <row r="110" spans="1:1" s="213" customFormat="1" ht="13.5" x14ac:dyDescent="0.25">
      <c r="A110" s="387"/>
    </row>
    <row r="111" spans="1:1" s="213" customFormat="1" ht="13.5" x14ac:dyDescent="0.25">
      <c r="A111" s="387"/>
    </row>
    <row r="112" spans="1:1" s="213" customFormat="1" ht="13.5" x14ac:dyDescent="0.25">
      <c r="A112" s="387"/>
    </row>
    <row r="113" spans="1:21" s="213" customFormat="1" ht="13.5" x14ac:dyDescent="0.25">
      <c r="A113" s="387"/>
    </row>
    <row r="114" spans="1:21" s="213" customFormat="1" ht="13.5" x14ac:dyDescent="0.25">
      <c r="A114" s="387"/>
    </row>
    <row r="115" spans="1:21" s="213" customFormat="1" ht="13.5" x14ac:dyDescent="0.25">
      <c r="A115" s="387"/>
    </row>
    <row r="116" spans="1:21" s="213" customFormat="1" ht="13.5" x14ac:dyDescent="0.25">
      <c r="A116" s="387"/>
    </row>
    <row r="117" spans="1:21" s="213" customFormat="1" ht="13.5" x14ac:dyDescent="0.25">
      <c r="A117" s="387"/>
    </row>
    <row r="118" spans="1:21" s="213" customFormat="1" ht="13.5" x14ac:dyDescent="0.25">
      <c r="A118" s="387"/>
    </row>
    <row r="119" spans="1:21" s="213" customFormat="1" ht="13.5" x14ac:dyDescent="0.25">
      <c r="A119" s="387"/>
    </row>
    <row r="120" spans="1:21" s="213" customFormat="1" ht="13.5" x14ac:dyDescent="0.25">
      <c r="A120" s="387"/>
    </row>
    <row r="121" spans="1:21" s="213" customFormat="1" ht="13.5" x14ac:dyDescent="0.25">
      <c r="A121" s="387"/>
    </row>
    <row r="122" spans="1:21" s="213" customFormat="1" ht="13.5" x14ac:dyDescent="0.25">
      <c r="A122" s="387"/>
    </row>
    <row r="123" spans="1:21" s="213" customFormat="1" ht="13.5" x14ac:dyDescent="0.25">
      <c r="A123" s="387"/>
    </row>
    <row r="124" spans="1:21" s="213" customFormat="1" ht="13.5" x14ac:dyDescent="0.25">
      <c r="A124" s="387"/>
    </row>
    <row r="125" spans="1:21" s="213" customFormat="1" ht="13.5" x14ac:dyDescent="0.25">
      <c r="A125" s="387"/>
    </row>
    <row r="126" spans="1:21" s="213" customFormat="1" ht="13.5" x14ac:dyDescent="0.25">
      <c r="A126" s="387"/>
    </row>
    <row r="127" spans="1:21" x14ac:dyDescent="0.3"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</row>
  </sheetData>
  <pageMargins left="0.75" right="0.75" top="0.5" bottom="0.8" header="0" footer="0.5"/>
  <pageSetup scale="73" fitToWidth="2" fitToHeight="2" orientation="portrait" r:id="rId1"/>
  <headerFooter>
    <oddFooter>&amp;L&amp;"Verdana,Bold"&amp;10Manitoba Public Insurance&amp;C&amp;"Verdana,Bold"&amp;10&amp;P of &amp;P</oddFooter>
  </headerFooter>
  <colBreaks count="1" manualBreakCount="1">
    <brk id="1" max="6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2"/>
  <sheetViews>
    <sheetView showGridLines="0" workbookViewId="0">
      <selection activeCell="M12" sqref="M12"/>
    </sheetView>
  </sheetViews>
  <sheetFormatPr defaultColWidth="8.42578125" defaultRowHeight="13.5" x14ac:dyDescent="0.25"/>
  <cols>
    <col min="1" max="1" width="4.7109375" style="164" customWidth="1"/>
    <col min="2" max="2" width="1.85546875" style="200" customWidth="1"/>
    <col min="3" max="4" width="8.42578125" style="164"/>
    <col min="5" max="5" width="18.5703125" style="164" customWidth="1"/>
    <col min="6" max="11" width="8.7109375" style="168" customWidth="1"/>
    <col min="12" max="12" width="8.42578125" style="168"/>
    <col min="13" max="16384" width="8.42578125" style="164"/>
  </cols>
  <sheetData>
    <row r="1" spans="1:11" s="157" customFormat="1" ht="15.75" x14ac:dyDescent="0.25">
      <c r="A1" s="154" t="s">
        <v>344</v>
      </c>
      <c r="B1" s="155"/>
      <c r="C1" s="156"/>
      <c r="D1" s="156"/>
      <c r="E1" s="156"/>
      <c r="F1" s="156"/>
      <c r="G1" s="156"/>
      <c r="H1" s="156"/>
      <c r="I1" s="156"/>
      <c r="K1" s="158"/>
    </row>
    <row r="2" spans="1:11" s="161" customFormat="1" ht="15.75" x14ac:dyDescent="0.25">
      <c r="A2" s="159" t="s">
        <v>345</v>
      </c>
      <c r="B2" s="160"/>
      <c r="C2" s="156"/>
      <c r="D2" s="156"/>
      <c r="E2" s="156"/>
      <c r="F2" s="156"/>
      <c r="G2" s="156"/>
      <c r="H2" s="156"/>
      <c r="I2" s="156"/>
      <c r="J2" s="156"/>
      <c r="K2" s="158"/>
    </row>
    <row r="3" spans="1:11" s="161" customFormat="1" ht="15.75" x14ac:dyDescent="0.25">
      <c r="A3" s="159"/>
      <c r="B3" s="160"/>
      <c r="C3" s="156"/>
      <c r="D3" s="156"/>
      <c r="E3" s="156"/>
      <c r="F3" s="156"/>
      <c r="G3" s="156"/>
      <c r="H3" s="156"/>
      <c r="I3" s="156"/>
      <c r="J3" s="156"/>
      <c r="K3" s="158"/>
    </row>
    <row r="4" spans="1:11" s="161" customFormat="1" ht="15.75" x14ac:dyDescent="0.25">
      <c r="A4" s="159"/>
      <c r="B4" s="160"/>
      <c r="C4" s="156"/>
      <c r="D4" s="156"/>
      <c r="E4" s="156"/>
      <c r="F4" s="156"/>
      <c r="G4" s="156"/>
      <c r="H4" s="156"/>
      <c r="I4" s="156"/>
      <c r="J4" s="156"/>
      <c r="K4" s="158"/>
    </row>
    <row r="5" spans="1:11" s="161" customFormat="1" ht="15.75" x14ac:dyDescent="0.25">
      <c r="A5" s="159"/>
      <c r="B5" s="160"/>
      <c r="C5" s="156"/>
      <c r="D5" s="156"/>
      <c r="E5" s="156"/>
      <c r="F5" s="156"/>
      <c r="G5" s="156"/>
      <c r="H5" s="156"/>
      <c r="I5" s="156"/>
      <c r="J5" s="156"/>
      <c r="K5" s="158"/>
    </row>
    <row r="6" spans="1:11" s="157" customFormat="1" ht="15.75" x14ac:dyDescent="0.25">
      <c r="B6" s="162" t="s">
        <v>132</v>
      </c>
      <c r="C6" s="163"/>
      <c r="D6" s="163"/>
      <c r="E6" s="163"/>
      <c r="F6" s="163"/>
      <c r="G6" s="163"/>
      <c r="H6" s="163"/>
      <c r="I6" s="163"/>
      <c r="J6" s="163"/>
      <c r="K6" s="163"/>
    </row>
    <row r="7" spans="1:11" ht="9" customHeight="1" x14ac:dyDescent="0.25">
      <c r="B7" s="165"/>
      <c r="C7" s="166"/>
      <c r="D7" s="166"/>
      <c r="E7" s="166"/>
      <c r="F7" s="167"/>
      <c r="G7" s="167"/>
      <c r="H7" s="167"/>
      <c r="I7" s="167"/>
      <c r="J7" s="167"/>
      <c r="K7" s="167"/>
    </row>
    <row r="8" spans="1:11" ht="12" customHeight="1" x14ac:dyDescent="0.25">
      <c r="B8" s="169"/>
      <c r="C8" s="170"/>
      <c r="D8" s="170"/>
      <c r="E8" s="170"/>
      <c r="F8" s="171"/>
      <c r="G8" s="171"/>
      <c r="H8" s="171"/>
      <c r="I8" s="171"/>
      <c r="J8" s="171"/>
      <c r="K8" s="171"/>
    </row>
    <row r="9" spans="1:11" ht="12" customHeight="1" x14ac:dyDescent="0.25">
      <c r="A9" s="164" t="s">
        <v>0</v>
      </c>
      <c r="B9" s="172" t="s">
        <v>346</v>
      </c>
      <c r="D9" s="170"/>
      <c r="E9" s="170"/>
      <c r="F9" s="171"/>
      <c r="G9" s="171"/>
      <c r="H9" s="171"/>
      <c r="I9" s="171"/>
      <c r="J9" s="171"/>
      <c r="K9" s="171"/>
    </row>
    <row r="10" spans="1:11" ht="12" customHeight="1" x14ac:dyDescent="0.25">
      <c r="A10" s="164" t="s">
        <v>1</v>
      </c>
      <c r="B10" s="394" t="s">
        <v>134</v>
      </c>
      <c r="F10" s="167" t="s">
        <v>135</v>
      </c>
      <c r="G10" s="167"/>
      <c r="H10" s="174"/>
      <c r="I10" s="174"/>
      <c r="J10" s="174"/>
      <c r="K10" s="174"/>
    </row>
    <row r="11" spans="1:11" x14ac:dyDescent="0.25">
      <c r="A11" s="175">
        <v>1</v>
      </c>
      <c r="B11" s="176"/>
      <c r="C11" s="177"/>
      <c r="D11" s="177"/>
      <c r="E11" s="177"/>
      <c r="F11" s="178">
        <v>2021</v>
      </c>
      <c r="G11" s="178" t="s">
        <v>136</v>
      </c>
      <c r="H11" s="179">
        <v>2023</v>
      </c>
      <c r="I11" s="179">
        <v>2024</v>
      </c>
      <c r="J11" s="179">
        <v>2025</v>
      </c>
      <c r="K11" s="179">
        <v>2026</v>
      </c>
    </row>
    <row r="12" spans="1:11" ht="9" customHeight="1" x14ac:dyDescent="0.25">
      <c r="A12" s="175"/>
      <c r="B12" s="176"/>
      <c r="C12" s="177"/>
      <c r="D12" s="177"/>
      <c r="E12" s="177"/>
      <c r="F12" s="180"/>
      <c r="G12" s="180"/>
      <c r="H12" s="181"/>
      <c r="I12" s="181"/>
      <c r="J12" s="181"/>
      <c r="K12" s="181"/>
    </row>
    <row r="13" spans="1:11" x14ac:dyDescent="0.25">
      <c r="A13" s="175">
        <v>2</v>
      </c>
      <c r="B13" s="182" t="s">
        <v>137</v>
      </c>
      <c r="C13" s="168"/>
      <c r="D13" s="168"/>
      <c r="E13" s="168"/>
      <c r="F13" s="183" t="s">
        <v>138</v>
      </c>
      <c r="G13" s="183" t="s">
        <v>139</v>
      </c>
      <c r="H13" s="183" t="s">
        <v>140</v>
      </c>
      <c r="I13" s="183" t="s">
        <v>141</v>
      </c>
      <c r="J13" s="183" t="s">
        <v>142</v>
      </c>
      <c r="K13" s="183" t="s">
        <v>143</v>
      </c>
    </row>
    <row r="14" spans="1:11" x14ac:dyDescent="0.25">
      <c r="A14" s="175">
        <v>3</v>
      </c>
      <c r="B14" s="184"/>
      <c r="C14" s="185" t="s">
        <v>144</v>
      </c>
      <c r="D14" s="184"/>
      <c r="E14" s="184"/>
      <c r="F14" s="186">
        <v>1091979</v>
      </c>
      <c r="G14" s="186">
        <v>1035261</v>
      </c>
      <c r="H14" s="186">
        <v>1130565</v>
      </c>
      <c r="I14" s="186">
        <v>1172121</v>
      </c>
      <c r="J14" s="186">
        <v>1214733</v>
      </c>
      <c r="K14" s="186">
        <v>1259005</v>
      </c>
    </row>
    <row r="15" spans="1:11" x14ac:dyDescent="0.25">
      <c r="A15" s="175">
        <v>4</v>
      </c>
      <c r="B15" s="184"/>
      <c r="C15" s="187" t="s">
        <v>145</v>
      </c>
      <c r="D15" s="184"/>
      <c r="E15" s="184"/>
      <c r="F15" s="186">
        <v>66714</v>
      </c>
      <c r="G15" s="186">
        <v>61179</v>
      </c>
      <c r="H15" s="186">
        <v>63772</v>
      </c>
      <c r="I15" s="186">
        <v>65978</v>
      </c>
      <c r="J15" s="186">
        <v>67889</v>
      </c>
      <c r="K15" s="186">
        <v>69691</v>
      </c>
    </row>
    <row r="16" spans="1:11" x14ac:dyDescent="0.25">
      <c r="A16" s="175">
        <v>5</v>
      </c>
      <c r="B16" s="184"/>
      <c r="C16" s="185" t="s">
        <v>146</v>
      </c>
      <c r="D16" s="184"/>
      <c r="E16" s="184"/>
      <c r="F16" s="186">
        <v>-13761</v>
      </c>
      <c r="G16" s="186">
        <v>-15629</v>
      </c>
      <c r="H16" s="186">
        <v>-15942</v>
      </c>
      <c r="I16" s="186">
        <v>-16260</v>
      </c>
      <c r="J16" s="186">
        <v>-16586</v>
      </c>
      <c r="K16" s="186">
        <v>-16917</v>
      </c>
    </row>
    <row r="17" spans="1:18" x14ac:dyDescent="0.25">
      <c r="A17" s="175">
        <v>6</v>
      </c>
      <c r="B17" s="184"/>
      <c r="C17" s="188" t="s">
        <v>147</v>
      </c>
      <c r="D17" s="184"/>
      <c r="E17" s="184"/>
      <c r="F17" s="189">
        <v>1144932</v>
      </c>
      <c r="G17" s="189">
        <v>1080811</v>
      </c>
      <c r="H17" s="189">
        <v>1178395</v>
      </c>
      <c r="I17" s="189">
        <v>1221839</v>
      </c>
      <c r="J17" s="189">
        <v>1266036</v>
      </c>
      <c r="K17" s="189">
        <v>1311779</v>
      </c>
    </row>
    <row r="18" spans="1:18" ht="9" customHeight="1" x14ac:dyDescent="0.25">
      <c r="A18" s="175"/>
      <c r="B18" s="184"/>
      <c r="C18" s="190"/>
      <c r="D18" s="184"/>
      <c r="E18" s="184"/>
      <c r="F18" s="186"/>
      <c r="G18" s="186"/>
      <c r="H18" s="186"/>
      <c r="I18" s="186"/>
      <c r="J18" s="186"/>
      <c r="K18" s="186"/>
    </row>
    <row r="19" spans="1:18" x14ac:dyDescent="0.25">
      <c r="A19" s="175">
        <v>7</v>
      </c>
      <c r="B19" s="184"/>
      <c r="C19" s="191" t="s">
        <v>148</v>
      </c>
      <c r="D19" s="184"/>
      <c r="E19" s="184"/>
      <c r="F19" s="186"/>
      <c r="G19" s="186"/>
      <c r="H19" s="186"/>
      <c r="I19" s="186"/>
      <c r="J19" s="186"/>
      <c r="K19" s="186"/>
    </row>
    <row r="20" spans="1:18" x14ac:dyDescent="0.25">
      <c r="A20" s="175">
        <v>8</v>
      </c>
      <c r="B20" s="184"/>
      <c r="C20" s="185" t="s">
        <v>144</v>
      </c>
      <c r="D20" s="184"/>
      <c r="E20" s="184"/>
      <c r="F20" s="186">
        <v>1066886</v>
      </c>
      <c r="G20" s="186">
        <v>1070733</v>
      </c>
      <c r="H20" s="186">
        <v>1084149</v>
      </c>
      <c r="I20" s="186">
        <v>1151882</v>
      </c>
      <c r="J20" s="186">
        <v>1193979</v>
      </c>
      <c r="K20" s="186">
        <v>1237443</v>
      </c>
    </row>
    <row r="21" spans="1:18" x14ac:dyDescent="0.25">
      <c r="A21" s="175">
        <v>9</v>
      </c>
      <c r="B21" s="184"/>
      <c r="C21" s="187" t="s">
        <v>145</v>
      </c>
      <c r="D21" s="184"/>
      <c r="E21" s="184"/>
      <c r="F21" s="186">
        <v>67343</v>
      </c>
      <c r="G21" s="186">
        <v>63506</v>
      </c>
      <c r="H21" s="186">
        <v>62499</v>
      </c>
      <c r="I21" s="186">
        <v>64895</v>
      </c>
      <c r="J21" s="186">
        <v>66951</v>
      </c>
      <c r="K21" s="186">
        <v>68806</v>
      </c>
    </row>
    <row r="22" spans="1:18" x14ac:dyDescent="0.25">
      <c r="A22" s="175">
        <v>10</v>
      </c>
      <c r="B22" s="184"/>
      <c r="C22" s="185" t="s">
        <v>146</v>
      </c>
      <c r="D22" s="184"/>
      <c r="E22" s="184"/>
      <c r="F22" s="186">
        <v>-13761</v>
      </c>
      <c r="G22" s="186">
        <v>-15629</v>
      </c>
      <c r="H22" s="186">
        <v>-15942</v>
      </c>
      <c r="I22" s="186">
        <v>-16260</v>
      </c>
      <c r="J22" s="186">
        <v>-16586</v>
      </c>
      <c r="K22" s="186">
        <v>-16917</v>
      </c>
    </row>
    <row r="23" spans="1:18" x14ac:dyDescent="0.25">
      <c r="A23" s="175">
        <v>11</v>
      </c>
      <c r="B23" s="184"/>
      <c r="C23" s="188" t="s">
        <v>149</v>
      </c>
      <c r="D23" s="184"/>
      <c r="E23" s="184"/>
      <c r="F23" s="189">
        <v>1120468</v>
      </c>
      <c r="G23" s="189">
        <v>1118610</v>
      </c>
      <c r="H23" s="189">
        <v>1130706</v>
      </c>
      <c r="I23" s="189">
        <v>1200517</v>
      </c>
      <c r="J23" s="189">
        <v>1244344</v>
      </c>
      <c r="K23" s="189">
        <v>1289332</v>
      </c>
    </row>
    <row r="24" spans="1:18" x14ac:dyDescent="0.25">
      <c r="A24" s="175">
        <v>12</v>
      </c>
      <c r="B24" s="184"/>
      <c r="C24" s="185" t="s">
        <v>150</v>
      </c>
      <c r="D24" s="184"/>
      <c r="E24" s="184"/>
      <c r="F24" s="186">
        <v>25792</v>
      </c>
      <c r="G24" s="186">
        <v>26228</v>
      </c>
      <c r="H24" s="186">
        <v>30685</v>
      </c>
      <c r="I24" s="186">
        <v>31078</v>
      </c>
      <c r="J24" s="186">
        <v>31994</v>
      </c>
      <c r="K24" s="186">
        <v>33828</v>
      </c>
    </row>
    <row r="25" spans="1:18" x14ac:dyDescent="0.25">
      <c r="A25" s="175">
        <v>13</v>
      </c>
      <c r="B25" s="184"/>
      <c r="C25" s="188" t="s">
        <v>151</v>
      </c>
      <c r="D25" s="184"/>
      <c r="E25" s="184"/>
      <c r="F25" s="189">
        <v>1146260</v>
      </c>
      <c r="G25" s="189">
        <v>1144838</v>
      </c>
      <c r="H25" s="189">
        <v>1161391</v>
      </c>
      <c r="I25" s="189">
        <v>1231595</v>
      </c>
      <c r="J25" s="189">
        <v>1276338</v>
      </c>
      <c r="K25" s="189">
        <v>1323160</v>
      </c>
      <c r="L25" s="192"/>
      <c r="M25" s="193"/>
      <c r="N25" s="193"/>
      <c r="O25" s="193"/>
      <c r="P25" s="193"/>
      <c r="Q25" s="193"/>
      <c r="R25" s="193"/>
    </row>
    <row r="26" spans="1:18" ht="9" customHeight="1" x14ac:dyDescent="0.25">
      <c r="A26" s="175"/>
      <c r="B26" s="184"/>
      <c r="C26" s="191"/>
      <c r="D26" s="184"/>
      <c r="E26" s="184"/>
      <c r="F26" s="186"/>
      <c r="G26" s="186"/>
      <c r="H26" s="186"/>
      <c r="I26" s="186"/>
      <c r="J26" s="186"/>
      <c r="K26" s="186"/>
    </row>
    <row r="27" spans="1:18" x14ac:dyDescent="0.25">
      <c r="A27" s="175">
        <v>14</v>
      </c>
      <c r="B27" s="184"/>
      <c r="C27" s="185" t="s">
        <v>152</v>
      </c>
      <c r="D27" s="184"/>
      <c r="E27" s="184"/>
      <c r="F27" s="186">
        <v>620145</v>
      </c>
      <c r="G27" s="186">
        <v>839934</v>
      </c>
      <c r="H27" s="186">
        <v>904591</v>
      </c>
      <c r="I27" s="186">
        <v>941024</v>
      </c>
      <c r="J27" s="186">
        <v>980586</v>
      </c>
      <c r="K27" s="186">
        <v>1023972</v>
      </c>
    </row>
    <row r="28" spans="1:18" x14ac:dyDescent="0.25">
      <c r="A28" s="175">
        <v>15</v>
      </c>
      <c r="B28" s="184"/>
      <c r="C28" s="187" t="s">
        <v>153</v>
      </c>
      <c r="D28" s="184"/>
      <c r="E28" s="184"/>
      <c r="F28" s="186">
        <v>-10511</v>
      </c>
      <c r="G28" s="186">
        <v>3432</v>
      </c>
      <c r="H28" s="186">
        <v>-3432</v>
      </c>
      <c r="I28" s="186">
        <v>0</v>
      </c>
      <c r="J28" s="186">
        <v>2778</v>
      </c>
      <c r="K28" s="186">
        <v>6307</v>
      </c>
    </row>
    <row r="29" spans="1:18" x14ac:dyDescent="0.25">
      <c r="A29" s="175">
        <v>16</v>
      </c>
      <c r="B29" s="184"/>
      <c r="C29" s="194" t="s">
        <v>154</v>
      </c>
      <c r="D29" s="184"/>
      <c r="E29" s="184"/>
      <c r="F29" s="186">
        <v>44194</v>
      </c>
      <c r="G29" s="186">
        <v>12477</v>
      </c>
      <c r="H29" s="186">
        <v>11681</v>
      </c>
      <c r="I29" s="186">
        <v>11753</v>
      </c>
      <c r="J29" s="186">
        <v>10044</v>
      </c>
      <c r="K29" s="186">
        <v>10122</v>
      </c>
    </row>
    <row r="30" spans="1:18" x14ac:dyDescent="0.25">
      <c r="A30" s="175">
        <v>17</v>
      </c>
      <c r="B30" s="184"/>
      <c r="C30" s="191" t="s">
        <v>155</v>
      </c>
      <c r="D30" s="184"/>
      <c r="E30" s="184"/>
      <c r="F30" s="189">
        <v>653828</v>
      </c>
      <c r="G30" s="189">
        <v>855843</v>
      </c>
      <c r="H30" s="189">
        <v>912840</v>
      </c>
      <c r="I30" s="189">
        <v>952777</v>
      </c>
      <c r="J30" s="189">
        <v>993408</v>
      </c>
      <c r="K30" s="189">
        <v>1040401</v>
      </c>
    </row>
    <row r="31" spans="1:18" ht="9" customHeight="1" x14ac:dyDescent="0.25">
      <c r="A31" s="175"/>
      <c r="B31" s="184"/>
      <c r="C31" s="191"/>
      <c r="D31" s="184"/>
      <c r="E31" s="184"/>
      <c r="F31" s="186"/>
      <c r="G31" s="186"/>
      <c r="H31" s="186"/>
      <c r="I31" s="186"/>
      <c r="J31" s="186"/>
      <c r="K31" s="186"/>
    </row>
    <row r="32" spans="1:18" x14ac:dyDescent="0.25">
      <c r="A32" s="175">
        <v>18</v>
      </c>
      <c r="B32" s="184"/>
      <c r="C32" s="187" t="s">
        <v>156</v>
      </c>
      <c r="D32" s="184"/>
      <c r="E32" s="184"/>
      <c r="F32" s="186">
        <v>141720</v>
      </c>
      <c r="G32" s="186">
        <v>149509</v>
      </c>
      <c r="H32" s="186">
        <v>147719</v>
      </c>
      <c r="I32" s="186">
        <v>151137</v>
      </c>
      <c r="J32" s="186">
        <v>152726</v>
      </c>
      <c r="K32" s="186">
        <v>156127</v>
      </c>
    </row>
    <row r="33" spans="1:11" x14ac:dyDescent="0.25">
      <c r="A33" s="175">
        <v>19</v>
      </c>
      <c r="B33" s="184"/>
      <c r="C33" s="185" t="s">
        <v>157</v>
      </c>
      <c r="D33" s="184"/>
      <c r="E33" s="184"/>
      <c r="F33" s="186">
        <v>7708</v>
      </c>
      <c r="G33" s="186">
        <v>13249</v>
      </c>
      <c r="H33" s="186">
        <v>13070</v>
      </c>
      <c r="I33" s="186">
        <v>12931</v>
      </c>
      <c r="J33" s="186">
        <v>12593</v>
      </c>
      <c r="K33" s="186">
        <v>12793</v>
      </c>
    </row>
    <row r="34" spans="1:11" x14ac:dyDescent="0.25">
      <c r="A34" s="175">
        <v>20</v>
      </c>
      <c r="B34" s="184"/>
      <c r="C34" s="191" t="s">
        <v>158</v>
      </c>
      <c r="D34" s="184"/>
      <c r="E34" s="184"/>
      <c r="F34" s="189">
        <v>803256</v>
      </c>
      <c r="G34" s="189">
        <v>1018601</v>
      </c>
      <c r="H34" s="189">
        <v>1073629</v>
      </c>
      <c r="I34" s="189">
        <v>1116845</v>
      </c>
      <c r="J34" s="189">
        <v>1158727</v>
      </c>
      <c r="K34" s="189">
        <v>1209321</v>
      </c>
    </row>
    <row r="35" spans="1:11" ht="9" customHeight="1" x14ac:dyDescent="0.25">
      <c r="A35" s="175"/>
      <c r="B35" s="184"/>
      <c r="C35" s="191"/>
      <c r="D35" s="184"/>
      <c r="E35" s="184"/>
      <c r="F35" s="186"/>
      <c r="G35" s="186"/>
      <c r="H35" s="186"/>
      <c r="I35" s="186"/>
      <c r="J35" s="186"/>
      <c r="K35" s="186"/>
    </row>
    <row r="36" spans="1:11" x14ac:dyDescent="0.25">
      <c r="A36" s="175">
        <v>21</v>
      </c>
      <c r="B36" s="184"/>
      <c r="C36" s="191" t="s">
        <v>159</v>
      </c>
      <c r="D36" s="184"/>
      <c r="E36" s="184"/>
      <c r="F36" s="186"/>
      <c r="G36" s="186"/>
      <c r="H36" s="186"/>
      <c r="I36" s="186"/>
      <c r="J36" s="186"/>
      <c r="K36" s="186"/>
    </row>
    <row r="37" spans="1:11" x14ac:dyDescent="0.25">
      <c r="A37" s="175">
        <v>22</v>
      </c>
      <c r="B37" s="184"/>
      <c r="C37" s="185" t="s">
        <v>160</v>
      </c>
      <c r="D37" s="184"/>
      <c r="E37" s="184"/>
      <c r="F37" s="186">
        <v>70063</v>
      </c>
      <c r="G37" s="186">
        <v>76113</v>
      </c>
      <c r="H37" s="186">
        <v>76108</v>
      </c>
      <c r="I37" s="186">
        <v>78127</v>
      </c>
      <c r="J37" s="186">
        <v>79077</v>
      </c>
      <c r="K37" s="186">
        <v>80856</v>
      </c>
    </row>
    <row r="38" spans="1:11" x14ac:dyDescent="0.25">
      <c r="A38" s="175">
        <v>23</v>
      </c>
      <c r="B38" s="184"/>
      <c r="C38" s="187" t="s">
        <v>161</v>
      </c>
      <c r="D38" s="184"/>
      <c r="E38" s="184"/>
      <c r="F38" s="186">
        <v>43384</v>
      </c>
      <c r="G38" s="186">
        <v>45961</v>
      </c>
      <c r="H38" s="186">
        <v>48506</v>
      </c>
      <c r="I38" s="186">
        <v>52891</v>
      </c>
      <c r="J38" s="186">
        <v>55468</v>
      </c>
      <c r="K38" s="186">
        <v>55489</v>
      </c>
    </row>
    <row r="39" spans="1:11" x14ac:dyDescent="0.25">
      <c r="A39" s="175">
        <v>24</v>
      </c>
      <c r="B39" s="184"/>
      <c r="C39" s="187" t="s">
        <v>162</v>
      </c>
      <c r="D39" s="184"/>
      <c r="E39" s="184"/>
      <c r="F39" s="186">
        <v>23978</v>
      </c>
      <c r="G39" s="186">
        <v>32607</v>
      </c>
      <c r="H39" s="186">
        <v>34399</v>
      </c>
      <c r="I39" s="186">
        <v>36503</v>
      </c>
      <c r="J39" s="186">
        <v>37828</v>
      </c>
      <c r="K39" s="186">
        <v>39187</v>
      </c>
    </row>
    <row r="40" spans="1:11" x14ac:dyDescent="0.25">
      <c r="A40" s="175">
        <v>25</v>
      </c>
      <c r="B40" s="184"/>
      <c r="C40" s="187" t="s">
        <v>163</v>
      </c>
      <c r="D40" s="184"/>
      <c r="E40" s="184"/>
      <c r="F40" s="186">
        <v>4399</v>
      </c>
      <c r="G40" s="186">
        <v>4791</v>
      </c>
      <c r="H40" s="186">
        <v>4624</v>
      </c>
      <c r="I40" s="186">
        <v>4604</v>
      </c>
      <c r="J40" s="186">
        <v>4644</v>
      </c>
      <c r="K40" s="186">
        <v>4692</v>
      </c>
    </row>
    <row r="41" spans="1:11" x14ac:dyDescent="0.25">
      <c r="A41" s="175">
        <v>26</v>
      </c>
      <c r="B41" s="184"/>
      <c r="C41" s="191" t="s">
        <v>164</v>
      </c>
      <c r="D41" s="184"/>
      <c r="E41" s="184"/>
      <c r="F41" s="189">
        <v>141824</v>
      </c>
      <c r="G41" s="189">
        <v>159472</v>
      </c>
      <c r="H41" s="189">
        <v>163637</v>
      </c>
      <c r="I41" s="189">
        <v>172125</v>
      </c>
      <c r="J41" s="189">
        <v>177017</v>
      </c>
      <c r="K41" s="189">
        <v>180224</v>
      </c>
    </row>
    <row r="42" spans="1:11" ht="9" customHeight="1" x14ac:dyDescent="0.25">
      <c r="A42" s="175"/>
      <c r="B42" s="184"/>
      <c r="C42" s="186"/>
      <c r="D42" s="184"/>
      <c r="E42" s="184"/>
      <c r="F42" s="186"/>
      <c r="G42" s="186"/>
      <c r="H42" s="186"/>
      <c r="I42" s="186"/>
      <c r="J42" s="186"/>
      <c r="K42" s="186"/>
    </row>
    <row r="43" spans="1:11" x14ac:dyDescent="0.25">
      <c r="A43" s="175">
        <v>27</v>
      </c>
      <c r="B43" s="184"/>
      <c r="C43" s="188" t="s">
        <v>165</v>
      </c>
      <c r="D43" s="184"/>
      <c r="E43" s="184"/>
      <c r="F43" s="189">
        <v>201180</v>
      </c>
      <c r="G43" s="189">
        <v>-33235</v>
      </c>
      <c r="H43" s="189">
        <v>-75875</v>
      </c>
      <c r="I43" s="189">
        <v>-57375</v>
      </c>
      <c r="J43" s="189">
        <v>-59406</v>
      </c>
      <c r="K43" s="189">
        <v>-66385</v>
      </c>
    </row>
    <row r="44" spans="1:11" ht="9" customHeight="1" x14ac:dyDescent="0.25">
      <c r="A44" s="175"/>
      <c r="B44" s="184"/>
      <c r="C44" s="191"/>
      <c r="D44" s="184"/>
      <c r="E44" s="184"/>
      <c r="F44" s="191"/>
      <c r="G44" s="191"/>
      <c r="H44" s="191"/>
      <c r="I44" s="191"/>
      <c r="J44" s="191"/>
      <c r="K44" s="191"/>
    </row>
    <row r="45" spans="1:11" x14ac:dyDescent="0.25">
      <c r="A45" s="175">
        <v>28</v>
      </c>
      <c r="B45" s="184"/>
      <c r="C45" s="191" t="s">
        <v>166</v>
      </c>
      <c r="D45" s="184"/>
      <c r="E45" s="184"/>
      <c r="F45" s="186">
        <v>88878</v>
      </c>
      <c r="G45" s="186">
        <v>100008</v>
      </c>
      <c r="H45" s="186">
        <v>101197</v>
      </c>
      <c r="I45" s="186">
        <v>101180</v>
      </c>
      <c r="J45" s="186">
        <v>103129</v>
      </c>
      <c r="K45" s="186">
        <v>105046</v>
      </c>
    </row>
    <row r="46" spans="1:11" x14ac:dyDescent="0.25">
      <c r="A46" s="175">
        <v>29</v>
      </c>
      <c r="B46" s="184"/>
      <c r="C46" s="186" t="s">
        <v>167</v>
      </c>
      <c r="D46" s="184"/>
      <c r="E46" s="184"/>
      <c r="F46" s="186">
        <v>650</v>
      </c>
      <c r="G46" s="186">
        <v>541</v>
      </c>
      <c r="H46" s="186">
        <v>620</v>
      </c>
      <c r="I46" s="186">
        <v>-9</v>
      </c>
      <c r="J46" s="186">
        <v>-2</v>
      </c>
      <c r="K46" s="186">
        <v>-2</v>
      </c>
    </row>
    <row r="47" spans="1:11" x14ac:dyDescent="0.25">
      <c r="A47" s="175">
        <v>30</v>
      </c>
      <c r="B47" s="184"/>
      <c r="C47" s="191" t="s">
        <v>168</v>
      </c>
      <c r="D47" s="184"/>
      <c r="E47" s="184"/>
      <c r="F47" s="195">
        <v>89528</v>
      </c>
      <c r="G47" s="195">
        <v>100549</v>
      </c>
      <c r="H47" s="195">
        <v>101817</v>
      </c>
      <c r="I47" s="195">
        <v>101171</v>
      </c>
      <c r="J47" s="195">
        <v>103127</v>
      </c>
      <c r="K47" s="195">
        <v>105044</v>
      </c>
    </row>
    <row r="48" spans="1:11" x14ac:dyDescent="0.25">
      <c r="A48" s="175">
        <v>31</v>
      </c>
      <c r="B48" s="184"/>
      <c r="C48" s="186" t="s">
        <v>169</v>
      </c>
      <c r="D48" s="184"/>
      <c r="E48" s="184"/>
      <c r="F48" s="186">
        <v>74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</row>
    <row r="49" spans="1:11" ht="15" customHeight="1" x14ac:dyDescent="0.25">
      <c r="A49" s="175">
        <v>32</v>
      </c>
      <c r="B49" s="182"/>
      <c r="C49" s="188" t="s">
        <v>170</v>
      </c>
      <c r="D49" s="182"/>
      <c r="E49" s="182"/>
      <c r="F49" s="189">
        <v>290782</v>
      </c>
      <c r="G49" s="189">
        <v>67314</v>
      </c>
      <c r="H49" s="189">
        <v>25942</v>
      </c>
      <c r="I49" s="189">
        <v>43796</v>
      </c>
      <c r="J49" s="189">
        <v>43721</v>
      </c>
      <c r="K49" s="189">
        <v>38659</v>
      </c>
    </row>
    <row r="50" spans="1:11" x14ac:dyDescent="0.25">
      <c r="A50" s="175"/>
      <c r="B50" s="184"/>
      <c r="C50" s="168"/>
      <c r="D50" s="168"/>
      <c r="E50" s="168"/>
      <c r="F50" s="196"/>
      <c r="G50" s="196"/>
      <c r="H50" s="196"/>
      <c r="I50" s="196"/>
      <c r="J50" s="196"/>
      <c r="K50" s="196"/>
    </row>
    <row r="51" spans="1:11" x14ac:dyDescent="0.25">
      <c r="A51" s="175">
        <v>33</v>
      </c>
      <c r="B51" s="184"/>
      <c r="C51" s="168" t="s">
        <v>171</v>
      </c>
      <c r="D51" s="168"/>
      <c r="E51" s="168"/>
      <c r="F51" s="186">
        <v>-43544</v>
      </c>
      <c r="G51" s="186">
        <v>-11936</v>
      </c>
      <c r="H51" s="186">
        <v>-11061</v>
      </c>
      <c r="I51" s="186">
        <v>-11762</v>
      </c>
      <c r="J51" s="186">
        <v>-10046</v>
      </c>
      <c r="K51" s="186">
        <v>-10124</v>
      </c>
    </row>
    <row r="52" spans="1:11" x14ac:dyDescent="0.25">
      <c r="B52" s="184"/>
      <c r="C52" s="168"/>
      <c r="D52" s="168"/>
      <c r="E52" s="168"/>
    </row>
    <row r="53" spans="1:11" x14ac:dyDescent="0.25">
      <c r="B53" s="184"/>
      <c r="C53" s="168"/>
      <c r="D53" s="168"/>
      <c r="E53" s="168"/>
    </row>
    <row r="54" spans="1:11" x14ac:dyDescent="0.25">
      <c r="B54" s="184"/>
      <c r="C54" s="168"/>
      <c r="D54" s="168"/>
      <c r="E54" s="168"/>
    </row>
    <row r="55" spans="1:11" x14ac:dyDescent="0.25">
      <c r="B55" s="184"/>
      <c r="C55" s="168"/>
      <c r="D55" s="168"/>
      <c r="E55" s="168"/>
    </row>
    <row r="56" spans="1:11" x14ac:dyDescent="0.25">
      <c r="B56" s="184"/>
      <c r="C56" s="168"/>
      <c r="D56" s="168"/>
      <c r="E56" s="168"/>
    </row>
    <row r="57" spans="1:11" x14ac:dyDescent="0.25">
      <c r="B57" s="184"/>
      <c r="C57" s="168"/>
      <c r="D57" s="168"/>
      <c r="E57" s="168"/>
      <c r="H57" s="197"/>
      <c r="I57" s="197"/>
    </row>
    <row r="58" spans="1:11" x14ac:dyDescent="0.25">
      <c r="B58" s="184"/>
      <c r="C58" s="168"/>
      <c r="D58" s="168"/>
      <c r="E58" s="168"/>
      <c r="H58" s="197"/>
      <c r="I58" s="197"/>
      <c r="J58" s="197"/>
    </row>
    <row r="59" spans="1:11" x14ac:dyDescent="0.25">
      <c r="B59" s="184"/>
      <c r="C59" s="168"/>
      <c r="D59" s="168"/>
      <c r="E59" s="168"/>
      <c r="H59" s="197"/>
      <c r="I59" s="197"/>
      <c r="J59" s="197"/>
    </row>
    <row r="60" spans="1:11" x14ac:dyDescent="0.25">
      <c r="B60" s="184"/>
      <c r="C60" s="168"/>
      <c r="D60" s="168"/>
      <c r="E60" s="168"/>
      <c r="H60" s="197"/>
      <c r="I60" s="197"/>
      <c r="J60" s="197"/>
    </row>
    <row r="61" spans="1:11" x14ac:dyDescent="0.25">
      <c r="B61" s="184"/>
      <c r="C61" s="168"/>
      <c r="D61" s="168"/>
      <c r="E61" s="168"/>
      <c r="H61" s="198"/>
      <c r="I61" s="197"/>
      <c r="J61" s="197"/>
    </row>
    <row r="62" spans="1:11" x14ac:dyDescent="0.25">
      <c r="B62" s="184"/>
      <c r="C62" s="168"/>
      <c r="D62" s="168"/>
      <c r="E62" s="168"/>
      <c r="H62" s="197"/>
      <c r="I62" s="197"/>
      <c r="J62" s="197"/>
    </row>
    <row r="63" spans="1:11" x14ac:dyDescent="0.25">
      <c r="B63" s="184"/>
      <c r="C63" s="168"/>
      <c r="D63" s="168"/>
      <c r="E63" s="168"/>
      <c r="H63" s="197"/>
      <c r="I63" s="197"/>
      <c r="J63" s="197"/>
    </row>
    <row r="64" spans="1:11" x14ac:dyDescent="0.25">
      <c r="B64" s="184"/>
      <c r="C64" s="168"/>
      <c r="D64" s="168"/>
      <c r="E64" s="168"/>
      <c r="H64" s="197"/>
      <c r="I64" s="197"/>
      <c r="J64" s="197"/>
    </row>
    <row r="65" spans="1:10" x14ac:dyDescent="0.25">
      <c r="B65" s="184"/>
      <c r="C65" s="168"/>
      <c r="D65" s="168"/>
      <c r="E65" s="168"/>
      <c r="H65" s="197"/>
      <c r="I65" s="197"/>
      <c r="J65" s="197"/>
    </row>
    <row r="66" spans="1:10" x14ac:dyDescent="0.25">
      <c r="B66" s="184"/>
      <c r="C66" s="168"/>
      <c r="D66" s="168"/>
      <c r="E66" s="168"/>
      <c r="H66" s="198"/>
      <c r="I66" s="197"/>
      <c r="J66" s="197"/>
    </row>
    <row r="67" spans="1:10" x14ac:dyDescent="0.25">
      <c r="A67" s="199"/>
      <c r="H67" s="197"/>
      <c r="I67" s="197"/>
      <c r="J67" s="197"/>
    </row>
    <row r="68" spans="1:10" x14ac:dyDescent="0.25">
      <c r="A68" s="199"/>
      <c r="H68" s="198"/>
      <c r="I68" s="197"/>
      <c r="J68" s="197"/>
    </row>
    <row r="69" spans="1:10" x14ac:dyDescent="0.25">
      <c r="A69" s="199"/>
      <c r="H69" s="197"/>
      <c r="I69" s="197"/>
      <c r="J69" s="197"/>
    </row>
    <row r="70" spans="1:10" x14ac:dyDescent="0.25">
      <c r="A70" s="199"/>
      <c r="H70" s="197"/>
      <c r="I70" s="197"/>
      <c r="J70" s="197"/>
    </row>
    <row r="71" spans="1:10" x14ac:dyDescent="0.25">
      <c r="H71" s="197"/>
      <c r="I71" s="197"/>
      <c r="J71" s="197"/>
    </row>
    <row r="72" spans="1:10" x14ac:dyDescent="0.25">
      <c r="H72" s="197"/>
      <c r="I72" s="197"/>
      <c r="J72" s="197"/>
    </row>
  </sheetData>
  <pageMargins left="0.7" right="0.7" top="0.75" bottom="0.75" header="0.3" footer="0.3"/>
  <pageSetup orientation="portrait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8"/>
  <sheetViews>
    <sheetView showGridLines="0" workbookViewId="0">
      <selection activeCell="M12" sqref="M12"/>
    </sheetView>
  </sheetViews>
  <sheetFormatPr defaultColWidth="8.42578125" defaultRowHeight="16.5" x14ac:dyDescent="0.3"/>
  <cols>
    <col min="1" max="1" width="4.7109375" style="207" customWidth="1"/>
    <col min="2" max="2" width="1.85546875" style="207" customWidth="1"/>
    <col min="3" max="4" width="8.42578125" style="207"/>
    <col min="5" max="5" width="13.5703125" style="207" customWidth="1"/>
    <col min="6" max="13" width="8.7109375" style="207" customWidth="1"/>
    <col min="14" max="16384" width="8.42578125" style="207"/>
  </cols>
  <sheetData>
    <row r="1" spans="1:11" s="223" customFormat="1" ht="15.75" x14ac:dyDescent="0.25">
      <c r="A1" s="154" t="s">
        <v>347</v>
      </c>
      <c r="B1" s="221"/>
      <c r="C1" s="222"/>
      <c r="D1" s="222"/>
      <c r="E1" s="222"/>
      <c r="F1" s="222"/>
      <c r="G1" s="222"/>
      <c r="H1" s="222"/>
      <c r="I1" s="222"/>
      <c r="K1" s="224"/>
    </row>
    <row r="2" spans="1:11" s="226" customFormat="1" ht="15.75" x14ac:dyDescent="0.25">
      <c r="A2" s="154" t="s">
        <v>348</v>
      </c>
      <c r="B2" s="225"/>
      <c r="C2" s="222"/>
      <c r="D2" s="222"/>
      <c r="E2" s="222"/>
      <c r="F2" s="222"/>
      <c r="G2" s="222"/>
      <c r="H2" s="222"/>
      <c r="I2" s="222"/>
      <c r="J2" s="222"/>
      <c r="K2" s="224"/>
    </row>
    <row r="3" spans="1:11" s="396" customFormat="1" ht="14.25" x14ac:dyDescent="0.2">
      <c r="A3" s="395"/>
      <c r="B3" s="225"/>
      <c r="C3" s="222"/>
      <c r="D3" s="222"/>
      <c r="E3" s="222"/>
      <c r="F3" s="222"/>
      <c r="G3" s="222"/>
      <c r="H3" s="222"/>
      <c r="I3" s="222"/>
      <c r="J3" s="222"/>
      <c r="K3" s="224"/>
    </row>
    <row r="4" spans="1:11" s="396" customFormat="1" ht="14.25" x14ac:dyDescent="0.2">
      <c r="A4" s="395"/>
      <c r="B4" s="225"/>
      <c r="C4" s="222"/>
      <c r="D4" s="222"/>
      <c r="E4" s="222"/>
      <c r="F4" s="222"/>
      <c r="G4" s="222"/>
      <c r="H4" s="222"/>
      <c r="I4" s="222"/>
      <c r="J4" s="222"/>
      <c r="K4" s="224"/>
    </row>
    <row r="5" spans="1:11" s="396" customFormat="1" ht="14.25" x14ac:dyDescent="0.2">
      <c r="A5" s="395"/>
      <c r="B5" s="225"/>
      <c r="C5" s="222"/>
      <c r="D5" s="222"/>
      <c r="E5" s="222"/>
      <c r="F5" s="222"/>
      <c r="G5" s="222"/>
      <c r="H5" s="222"/>
      <c r="I5" s="222"/>
      <c r="J5" s="222"/>
      <c r="K5" s="224"/>
    </row>
    <row r="6" spans="1:11" s="204" customFormat="1" ht="18.600000000000001" customHeight="1" x14ac:dyDescent="0.25">
      <c r="B6" s="162" t="s">
        <v>174</v>
      </c>
      <c r="C6" s="205"/>
      <c r="D6" s="205"/>
      <c r="E6" s="205"/>
      <c r="F6" s="206"/>
      <c r="G6" s="206"/>
      <c r="H6" s="206"/>
      <c r="I6" s="206"/>
      <c r="J6" s="206"/>
      <c r="K6" s="206"/>
    </row>
    <row r="7" spans="1:11" s="204" customFormat="1" ht="9" customHeight="1" x14ac:dyDescent="0.25">
      <c r="B7" s="397"/>
      <c r="C7" s="398"/>
      <c r="D7" s="398"/>
      <c r="E7" s="398"/>
      <c r="F7" s="398"/>
      <c r="G7" s="398"/>
      <c r="H7" s="398"/>
      <c r="I7" s="398"/>
      <c r="J7" s="398"/>
      <c r="K7" s="398"/>
    </row>
    <row r="8" spans="1:11" s="204" customFormat="1" ht="12" customHeight="1" x14ac:dyDescent="0.25">
      <c r="A8" s="219"/>
      <c r="B8" s="399"/>
      <c r="C8" s="205"/>
      <c r="D8" s="205"/>
      <c r="E8" s="205"/>
      <c r="F8" s="205"/>
      <c r="G8" s="205"/>
      <c r="H8" s="205"/>
      <c r="I8" s="205"/>
      <c r="J8" s="205"/>
      <c r="K8" s="205"/>
    </row>
    <row r="9" spans="1:11" s="168" customFormat="1" ht="13.5" x14ac:dyDescent="0.25">
      <c r="A9" s="164" t="s">
        <v>0</v>
      </c>
      <c r="B9" s="172" t="s">
        <v>346</v>
      </c>
      <c r="D9" s="171"/>
      <c r="E9" s="171"/>
      <c r="F9" s="171"/>
      <c r="G9" s="171"/>
      <c r="H9" s="171"/>
      <c r="I9" s="171"/>
      <c r="J9" s="171"/>
      <c r="K9" s="171"/>
    </row>
    <row r="10" spans="1:11" s="168" customFormat="1" ht="13.5" x14ac:dyDescent="0.25">
      <c r="A10" s="164" t="s">
        <v>1</v>
      </c>
      <c r="B10" s="400" t="s">
        <v>134</v>
      </c>
      <c r="F10" s="167" t="s">
        <v>135</v>
      </c>
      <c r="G10" s="167"/>
      <c r="H10" s="174"/>
      <c r="I10" s="174"/>
      <c r="J10" s="174"/>
      <c r="K10" s="174"/>
    </row>
    <row r="11" spans="1:11" s="168" customFormat="1" ht="13.5" x14ac:dyDescent="0.25">
      <c r="A11" s="175">
        <v>1</v>
      </c>
      <c r="B11" s="176"/>
      <c r="C11" s="177"/>
      <c r="D11" s="177"/>
      <c r="E11" s="177"/>
      <c r="F11" s="178" t="s">
        <v>175</v>
      </c>
      <c r="G11" s="178" t="s">
        <v>136</v>
      </c>
      <c r="H11" s="179">
        <v>2023</v>
      </c>
      <c r="I11" s="179">
        <v>2024</v>
      </c>
      <c r="J11" s="179">
        <v>2025</v>
      </c>
      <c r="K11" s="179">
        <v>2026</v>
      </c>
    </row>
    <row r="12" spans="1:11" s="168" customFormat="1" ht="9" customHeight="1" x14ac:dyDescent="0.25">
      <c r="A12" s="175"/>
      <c r="B12" s="176"/>
      <c r="C12" s="177"/>
      <c r="D12" s="177"/>
      <c r="E12" s="177"/>
      <c r="F12" s="180"/>
      <c r="G12" s="180"/>
      <c r="H12" s="181"/>
      <c r="I12" s="181"/>
      <c r="J12" s="181"/>
      <c r="K12" s="181"/>
    </row>
    <row r="13" spans="1:11" s="168" customFormat="1" ht="13.5" x14ac:dyDescent="0.25">
      <c r="A13" s="175">
        <v>2</v>
      </c>
      <c r="B13" s="182" t="s">
        <v>137</v>
      </c>
      <c r="F13" s="183" t="s">
        <v>138</v>
      </c>
      <c r="G13" s="183" t="s">
        <v>139</v>
      </c>
      <c r="H13" s="183" t="s">
        <v>140</v>
      </c>
      <c r="I13" s="183" t="s">
        <v>141</v>
      </c>
      <c r="J13" s="183" t="s">
        <v>142</v>
      </c>
      <c r="K13" s="183" t="s">
        <v>143</v>
      </c>
    </row>
    <row r="14" spans="1:11" s="212" customFormat="1" ht="13.5" x14ac:dyDescent="0.25">
      <c r="A14" s="210">
        <v>3</v>
      </c>
      <c r="B14" s="211" t="s">
        <v>176</v>
      </c>
      <c r="F14" s="213"/>
      <c r="G14" s="213"/>
      <c r="H14" s="213"/>
      <c r="I14" s="213"/>
      <c r="J14" s="213"/>
      <c r="K14" s="213"/>
    </row>
    <row r="15" spans="1:11" s="212" customFormat="1" ht="13.5" x14ac:dyDescent="0.25">
      <c r="A15" s="210">
        <v>4</v>
      </c>
      <c r="B15" s="211"/>
      <c r="C15" s="213" t="s">
        <v>177</v>
      </c>
      <c r="D15" s="213"/>
      <c r="F15" s="214">
        <v>138600</v>
      </c>
      <c r="G15" s="214">
        <v>100000</v>
      </c>
      <c r="H15" s="214">
        <v>100000</v>
      </c>
      <c r="I15" s="214">
        <v>100000</v>
      </c>
      <c r="J15" s="214">
        <v>100000</v>
      </c>
      <c r="K15" s="214">
        <v>100000</v>
      </c>
    </row>
    <row r="16" spans="1:11" s="212" customFormat="1" ht="13.5" x14ac:dyDescent="0.25">
      <c r="A16" s="210">
        <v>5</v>
      </c>
      <c r="B16" s="211"/>
      <c r="C16" s="213" t="s">
        <v>178</v>
      </c>
      <c r="D16" s="213"/>
      <c r="F16" s="214">
        <v>2947377</v>
      </c>
      <c r="G16" s="214">
        <v>2939897</v>
      </c>
      <c r="H16" s="214">
        <v>3076581</v>
      </c>
      <c r="I16" s="214">
        <v>3235011</v>
      </c>
      <c r="J16" s="214">
        <v>3411154</v>
      </c>
      <c r="K16" s="214">
        <v>3590903</v>
      </c>
    </row>
    <row r="17" spans="1:11" s="212" customFormat="1" ht="13.5" x14ac:dyDescent="0.25">
      <c r="A17" s="210">
        <v>6</v>
      </c>
      <c r="B17" s="211"/>
      <c r="C17" s="213" t="s">
        <v>179</v>
      </c>
      <c r="D17" s="213"/>
      <c r="F17" s="214">
        <v>6065</v>
      </c>
      <c r="G17" s="214">
        <v>5890</v>
      </c>
      <c r="H17" s="214">
        <v>5480</v>
      </c>
      <c r="I17" s="214">
        <v>5483</v>
      </c>
      <c r="J17" s="214">
        <v>5200</v>
      </c>
      <c r="K17" s="214">
        <v>4574</v>
      </c>
    </row>
    <row r="18" spans="1:11" s="212" customFormat="1" ht="13.5" x14ac:dyDescent="0.25">
      <c r="A18" s="210">
        <v>7</v>
      </c>
      <c r="B18" s="211"/>
      <c r="C18" s="213" t="s">
        <v>180</v>
      </c>
      <c r="D18" s="213"/>
      <c r="F18" s="214">
        <v>109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</row>
    <row r="19" spans="1:11" s="212" customFormat="1" ht="13.5" x14ac:dyDescent="0.25">
      <c r="A19" s="210">
        <v>8</v>
      </c>
      <c r="B19" s="211"/>
      <c r="C19" s="213" t="s">
        <v>181</v>
      </c>
      <c r="D19" s="213"/>
      <c r="F19" s="214">
        <v>405876</v>
      </c>
      <c r="G19" s="214">
        <v>409259</v>
      </c>
      <c r="H19" s="214">
        <v>440971</v>
      </c>
      <c r="I19" s="214">
        <v>456573</v>
      </c>
      <c r="J19" s="214">
        <v>472231</v>
      </c>
      <c r="K19" s="214">
        <v>488196</v>
      </c>
    </row>
    <row r="20" spans="1:11" s="212" customFormat="1" ht="13.5" x14ac:dyDescent="0.25">
      <c r="A20" s="210">
        <v>9</v>
      </c>
      <c r="B20" s="211"/>
      <c r="C20" s="213" t="s">
        <v>182</v>
      </c>
      <c r="D20" s="213"/>
      <c r="F20" s="214">
        <v>37259</v>
      </c>
      <c r="G20" s="214">
        <v>30602</v>
      </c>
      <c r="H20" s="214">
        <v>35950</v>
      </c>
      <c r="I20" s="214">
        <v>39260</v>
      </c>
      <c r="J20" s="214">
        <v>37139</v>
      </c>
      <c r="K20" s="214">
        <v>31665</v>
      </c>
    </row>
    <row r="21" spans="1:11" s="212" customFormat="1" ht="12.75" x14ac:dyDescent="0.2">
      <c r="A21" s="215">
        <v>10</v>
      </c>
      <c r="B21" s="211"/>
      <c r="C21" s="213" t="s">
        <v>183</v>
      </c>
      <c r="D21" s="213"/>
      <c r="F21" s="214">
        <v>2172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</row>
    <row r="22" spans="1:11" s="212" customFormat="1" ht="12.75" x14ac:dyDescent="0.2">
      <c r="A22" s="215">
        <v>11</v>
      </c>
      <c r="B22" s="211"/>
      <c r="C22" s="213" t="s">
        <v>184</v>
      </c>
      <c r="D22" s="213"/>
      <c r="F22" s="214">
        <v>110262</v>
      </c>
      <c r="G22" s="214">
        <v>114807</v>
      </c>
      <c r="H22" s="214">
        <v>117424</v>
      </c>
      <c r="I22" s="214">
        <v>115636</v>
      </c>
      <c r="J22" s="214">
        <v>109952</v>
      </c>
      <c r="K22" s="214">
        <v>103484</v>
      </c>
    </row>
    <row r="23" spans="1:11" s="212" customFormat="1" ht="12.75" x14ac:dyDescent="0.2">
      <c r="A23" s="215">
        <v>12</v>
      </c>
      <c r="B23" s="211"/>
      <c r="C23" s="212" t="s">
        <v>185</v>
      </c>
      <c r="F23" s="214">
        <v>32042</v>
      </c>
      <c r="G23" s="214">
        <v>43012</v>
      </c>
      <c r="H23" s="214">
        <v>51126</v>
      </c>
      <c r="I23" s="214">
        <v>52938</v>
      </c>
      <c r="J23" s="214">
        <v>42141</v>
      </c>
      <c r="K23" s="214">
        <v>32482</v>
      </c>
    </row>
    <row r="24" spans="1:11" s="212" customFormat="1" ht="12.75" x14ac:dyDescent="0.2">
      <c r="A24" s="215">
        <v>13</v>
      </c>
      <c r="B24" s="211" t="s">
        <v>186</v>
      </c>
      <c r="F24" s="216">
        <v>3679762</v>
      </c>
      <c r="G24" s="216">
        <v>3643467</v>
      </c>
      <c r="H24" s="216">
        <v>3827532</v>
      </c>
      <c r="I24" s="216">
        <v>4004901</v>
      </c>
      <c r="J24" s="216">
        <v>4177817</v>
      </c>
      <c r="K24" s="216">
        <v>4351304</v>
      </c>
    </row>
    <row r="25" spans="1:11" s="212" customFormat="1" ht="9" customHeight="1" x14ac:dyDescent="0.2">
      <c r="A25" s="215"/>
      <c r="B25" s="211"/>
      <c r="F25" s="214"/>
      <c r="G25" s="214"/>
      <c r="H25" s="214"/>
      <c r="I25" s="214"/>
      <c r="J25" s="214"/>
      <c r="K25" s="214"/>
    </row>
    <row r="26" spans="1:11" s="212" customFormat="1" ht="12.75" x14ac:dyDescent="0.2">
      <c r="A26" s="215">
        <v>14</v>
      </c>
      <c r="B26" s="211" t="s">
        <v>187</v>
      </c>
      <c r="F26" s="214"/>
      <c r="G26" s="214"/>
      <c r="H26" s="214"/>
      <c r="I26" s="214"/>
      <c r="J26" s="214"/>
      <c r="K26" s="214"/>
    </row>
    <row r="27" spans="1:11" s="212" customFormat="1" ht="12.75" x14ac:dyDescent="0.2">
      <c r="A27" s="215">
        <v>15</v>
      </c>
      <c r="C27" s="212" t="s">
        <v>188</v>
      </c>
      <c r="F27" s="214">
        <v>395</v>
      </c>
      <c r="G27" s="214">
        <v>559</v>
      </c>
      <c r="H27" s="214">
        <v>559</v>
      </c>
      <c r="I27" s="214">
        <v>559</v>
      </c>
      <c r="J27" s="214">
        <v>559</v>
      </c>
      <c r="K27" s="214">
        <v>559</v>
      </c>
    </row>
    <row r="28" spans="1:11" s="212" customFormat="1" ht="12.75" x14ac:dyDescent="0.2">
      <c r="A28" s="215">
        <v>16</v>
      </c>
      <c r="C28" s="212" t="s">
        <v>189</v>
      </c>
      <c r="F28" s="214">
        <v>196153</v>
      </c>
      <c r="G28" s="214">
        <v>78435</v>
      </c>
      <c r="H28" s="214">
        <v>77385</v>
      </c>
      <c r="I28" s="214">
        <v>80493</v>
      </c>
      <c r="J28" s="214">
        <v>79840</v>
      </c>
      <c r="K28" s="214">
        <v>81337</v>
      </c>
    </row>
    <row r="29" spans="1:11" s="212" customFormat="1" ht="12.75" x14ac:dyDescent="0.2">
      <c r="A29" s="215">
        <v>17</v>
      </c>
      <c r="C29" s="212" t="s">
        <v>190</v>
      </c>
      <c r="F29" s="214">
        <v>5427</v>
      </c>
      <c r="G29" s="214">
        <v>5326</v>
      </c>
      <c r="H29" s="214">
        <v>5204</v>
      </c>
      <c r="I29" s="214">
        <v>5081</v>
      </c>
      <c r="J29" s="214">
        <v>4958</v>
      </c>
      <c r="K29" s="214">
        <v>4835</v>
      </c>
    </row>
    <row r="30" spans="1:11" s="212" customFormat="1" ht="12.75" x14ac:dyDescent="0.2">
      <c r="A30" s="215">
        <v>18</v>
      </c>
      <c r="C30" s="212" t="s">
        <v>191</v>
      </c>
      <c r="F30" s="214">
        <v>592939</v>
      </c>
      <c r="G30" s="214">
        <v>557353</v>
      </c>
      <c r="H30" s="214">
        <v>606639</v>
      </c>
      <c r="I30" s="214">
        <v>629679</v>
      </c>
      <c r="J30" s="214">
        <v>653221</v>
      </c>
      <c r="K30" s="214">
        <v>677660</v>
      </c>
    </row>
    <row r="31" spans="1:11" s="212" customFormat="1" ht="12.75" x14ac:dyDescent="0.2">
      <c r="A31" s="215">
        <v>19</v>
      </c>
      <c r="C31" s="212" t="s">
        <v>192</v>
      </c>
      <c r="F31" s="214">
        <v>19028</v>
      </c>
      <c r="G31" s="214">
        <v>19697</v>
      </c>
      <c r="H31" s="214">
        <v>20374</v>
      </c>
      <c r="I31" s="214">
        <v>21051</v>
      </c>
      <c r="J31" s="214">
        <v>21728</v>
      </c>
      <c r="K31" s="214">
        <v>22405</v>
      </c>
    </row>
    <row r="32" spans="1:11" s="212" customFormat="1" ht="12.75" x14ac:dyDescent="0.2">
      <c r="A32" s="215">
        <v>20</v>
      </c>
      <c r="C32" s="212" t="s">
        <v>193</v>
      </c>
      <c r="F32" s="214">
        <v>385846</v>
      </c>
      <c r="G32" s="214">
        <v>397294</v>
      </c>
      <c r="H32" s="214">
        <v>408748</v>
      </c>
      <c r="I32" s="214">
        <v>420204</v>
      </c>
      <c r="J32" s="214">
        <v>431662</v>
      </c>
      <c r="K32" s="214">
        <v>443120</v>
      </c>
    </row>
    <row r="33" spans="1:17" s="212" customFormat="1" ht="12.75" x14ac:dyDescent="0.2">
      <c r="A33" s="215">
        <v>21</v>
      </c>
      <c r="C33" s="212" t="s">
        <v>194</v>
      </c>
      <c r="F33" s="214">
        <v>2045997</v>
      </c>
      <c r="G33" s="214">
        <v>2130035</v>
      </c>
      <c r="H33" s="214">
        <v>2226924</v>
      </c>
      <c r="I33" s="214">
        <v>2319124</v>
      </c>
      <c r="J33" s="214">
        <v>2410671</v>
      </c>
      <c r="K33" s="214">
        <v>2504099</v>
      </c>
    </row>
    <row r="34" spans="1:17" s="212" customFormat="1" ht="12.75" x14ac:dyDescent="0.2">
      <c r="A34" s="215">
        <v>22</v>
      </c>
      <c r="B34" s="211" t="s">
        <v>195</v>
      </c>
      <c r="F34" s="216">
        <v>3245785</v>
      </c>
      <c r="G34" s="216">
        <v>3188699</v>
      </c>
      <c r="H34" s="216">
        <v>3345833</v>
      </c>
      <c r="I34" s="216">
        <v>3476191</v>
      </c>
      <c r="J34" s="216">
        <v>3602639</v>
      </c>
      <c r="K34" s="216">
        <v>3734015</v>
      </c>
    </row>
    <row r="35" spans="1:17" s="212" customFormat="1" ht="9" customHeight="1" x14ac:dyDescent="0.2">
      <c r="A35" s="215"/>
      <c r="F35" s="214"/>
      <c r="G35" s="214"/>
      <c r="H35" s="214"/>
      <c r="I35" s="214"/>
      <c r="J35" s="214"/>
      <c r="K35" s="214"/>
    </row>
    <row r="36" spans="1:17" s="212" customFormat="1" ht="12.75" x14ac:dyDescent="0.2">
      <c r="A36" s="215">
        <v>23</v>
      </c>
      <c r="B36" s="211" t="s">
        <v>196</v>
      </c>
      <c r="F36" s="214"/>
      <c r="G36" s="214"/>
      <c r="H36" s="214"/>
      <c r="I36" s="214"/>
      <c r="J36" s="214"/>
      <c r="K36" s="214"/>
      <c r="N36" s="211"/>
    </row>
    <row r="37" spans="1:17" s="212" customFormat="1" ht="12.75" x14ac:dyDescent="0.2">
      <c r="A37" s="215">
        <v>24</v>
      </c>
      <c r="C37" s="212" t="s">
        <v>197</v>
      </c>
      <c r="F37" s="214">
        <v>448678</v>
      </c>
      <c r="G37" s="214">
        <v>468662</v>
      </c>
      <c r="H37" s="214">
        <v>494604</v>
      </c>
      <c r="I37" s="214">
        <v>538400</v>
      </c>
      <c r="J37" s="214">
        <v>582121</v>
      </c>
      <c r="K37" s="214">
        <v>620780</v>
      </c>
      <c r="N37" s="213"/>
    </row>
    <row r="38" spans="1:17" s="212" customFormat="1" ht="12.75" x14ac:dyDescent="0.2">
      <c r="A38" s="215">
        <v>25</v>
      </c>
      <c r="C38" s="212" t="s">
        <v>198</v>
      </c>
      <c r="F38" s="214">
        <v>-14701</v>
      </c>
      <c r="G38" s="214">
        <v>-13894</v>
      </c>
      <c r="H38" s="214">
        <v>-12905</v>
      </c>
      <c r="I38" s="214">
        <v>-9690</v>
      </c>
      <c r="J38" s="214">
        <v>-6943</v>
      </c>
      <c r="K38" s="214">
        <v>-3491</v>
      </c>
      <c r="N38" s="213"/>
    </row>
    <row r="39" spans="1:17" s="212" customFormat="1" ht="12.75" x14ac:dyDescent="0.2">
      <c r="A39" s="215">
        <v>26</v>
      </c>
      <c r="B39" s="211" t="s">
        <v>199</v>
      </c>
      <c r="F39" s="216">
        <v>433977</v>
      </c>
      <c r="G39" s="216">
        <v>454768</v>
      </c>
      <c r="H39" s="216">
        <v>481699</v>
      </c>
      <c r="I39" s="216">
        <v>528710</v>
      </c>
      <c r="J39" s="216">
        <v>575178</v>
      </c>
      <c r="K39" s="216">
        <v>617289</v>
      </c>
      <c r="N39" s="211"/>
    </row>
    <row r="40" spans="1:17" s="212" customFormat="1" ht="9" customHeight="1" x14ac:dyDescent="0.2">
      <c r="A40" s="215"/>
      <c r="B40" s="211"/>
      <c r="F40" s="214"/>
      <c r="G40" s="214"/>
      <c r="H40" s="214"/>
      <c r="I40" s="214"/>
      <c r="J40" s="214"/>
      <c r="K40" s="214"/>
      <c r="N40" s="211"/>
    </row>
    <row r="41" spans="1:17" s="212" customFormat="1" ht="13.5" thickBot="1" x14ac:dyDescent="0.25">
      <c r="A41" s="215">
        <v>27</v>
      </c>
      <c r="B41" s="211" t="s">
        <v>200</v>
      </c>
      <c r="F41" s="217">
        <v>3679762</v>
      </c>
      <c r="G41" s="217">
        <v>3643467</v>
      </c>
      <c r="H41" s="217">
        <v>3827532</v>
      </c>
      <c r="I41" s="217">
        <v>4004901</v>
      </c>
      <c r="J41" s="217">
        <v>4177817</v>
      </c>
      <c r="K41" s="217">
        <v>4351304</v>
      </c>
    </row>
    <row r="42" spans="1:17" s="212" customFormat="1" ht="3" customHeight="1" thickTop="1" x14ac:dyDescent="0.25">
      <c r="A42" s="219"/>
      <c r="B42" s="184"/>
      <c r="C42" s="188"/>
      <c r="D42" s="188"/>
      <c r="E42" s="188"/>
      <c r="F42" s="186"/>
      <c r="G42" s="218"/>
    </row>
    <row r="43" spans="1:17" s="212" customFormat="1" ht="13.5" x14ac:dyDescent="0.25">
      <c r="A43" s="219"/>
      <c r="C43" s="211"/>
      <c r="D43" s="211"/>
      <c r="E43" s="211"/>
      <c r="F43" s="214"/>
      <c r="G43" s="214"/>
      <c r="H43" s="214"/>
      <c r="I43" s="214"/>
      <c r="J43" s="214"/>
      <c r="K43" s="214"/>
    </row>
    <row r="44" spans="1:17" s="212" customFormat="1" ht="13.5" x14ac:dyDescent="0.25">
      <c r="A44" s="219"/>
    </row>
    <row r="45" spans="1:17" s="212" customFormat="1" ht="13.5" x14ac:dyDescent="0.25">
      <c r="A45" s="219"/>
      <c r="B45" s="184"/>
      <c r="C45" s="211"/>
      <c r="D45" s="211"/>
      <c r="E45" s="211"/>
      <c r="F45" s="186"/>
      <c r="G45" s="186"/>
      <c r="H45" s="186"/>
      <c r="I45" s="186"/>
      <c r="J45" s="186"/>
      <c r="K45" s="186"/>
    </row>
    <row r="46" spans="1:17" s="212" customFormat="1" ht="13.5" x14ac:dyDescent="0.25">
      <c r="A46" s="219"/>
      <c r="F46" s="220"/>
      <c r="G46" s="220"/>
      <c r="H46" s="220"/>
      <c r="I46" s="220"/>
      <c r="J46" s="220"/>
      <c r="K46" s="220"/>
    </row>
    <row r="47" spans="1:17" s="212" customFormat="1" ht="12.75" x14ac:dyDescent="0.2"/>
    <row r="48" spans="1:17" s="212" customFormat="1" x14ac:dyDescent="0.3">
      <c r="N48" s="207"/>
      <c r="O48" s="207"/>
      <c r="P48" s="207"/>
      <c r="Q48" s="207"/>
    </row>
  </sheetData>
  <pageMargins left="0.7" right="0.7" top="0.75" bottom="0.75" header="0.3" footer="0.3"/>
  <pageSetup orientation="portrait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1"/>
  <sheetViews>
    <sheetView showGridLines="0" workbookViewId="0">
      <selection activeCell="P9" sqref="P9"/>
    </sheetView>
  </sheetViews>
  <sheetFormatPr defaultColWidth="8.42578125" defaultRowHeight="16.5" x14ac:dyDescent="0.3"/>
  <cols>
    <col min="1" max="1" width="4.7109375" style="228" customWidth="1"/>
    <col min="2" max="2" width="1.85546875" style="228" customWidth="1"/>
    <col min="3" max="4" width="8.42578125" style="228"/>
    <col min="5" max="5" width="24.140625" style="228" customWidth="1"/>
    <col min="6" max="11" width="8.7109375" style="228" customWidth="1"/>
    <col min="12" max="16384" width="8.42578125" style="228"/>
  </cols>
  <sheetData>
    <row r="1" spans="1:11" s="223" customFormat="1" ht="15.75" x14ac:dyDescent="0.25">
      <c r="A1" s="154" t="s">
        <v>349</v>
      </c>
      <c r="B1" s="221"/>
      <c r="C1" s="222"/>
      <c r="D1" s="222"/>
      <c r="E1" s="222"/>
      <c r="F1" s="222"/>
      <c r="G1" s="222"/>
      <c r="H1" s="222"/>
      <c r="I1" s="222"/>
      <c r="K1" s="224"/>
    </row>
    <row r="2" spans="1:11" s="226" customFormat="1" ht="15.75" x14ac:dyDescent="0.25">
      <c r="A2" s="154" t="s">
        <v>350</v>
      </c>
      <c r="B2" s="225"/>
      <c r="C2" s="222"/>
      <c r="D2" s="222"/>
      <c r="E2" s="222"/>
      <c r="F2" s="222"/>
      <c r="G2" s="222"/>
      <c r="H2" s="222"/>
      <c r="I2" s="222"/>
      <c r="J2" s="222"/>
      <c r="K2" s="224"/>
    </row>
    <row r="3" spans="1:11" s="226" customFormat="1" ht="14.25" x14ac:dyDescent="0.2">
      <c r="A3" s="395"/>
      <c r="B3" s="225"/>
      <c r="C3" s="222"/>
      <c r="D3" s="222"/>
      <c r="E3" s="222"/>
      <c r="F3" s="222"/>
      <c r="G3" s="222"/>
      <c r="H3" s="222"/>
      <c r="I3" s="222"/>
      <c r="J3" s="222"/>
      <c r="K3" s="224"/>
    </row>
    <row r="4" spans="1:11" s="226" customFormat="1" ht="14.25" x14ac:dyDescent="0.2">
      <c r="A4" s="395"/>
      <c r="B4" s="225"/>
      <c r="C4" s="222"/>
      <c r="D4" s="222"/>
      <c r="E4" s="222"/>
      <c r="F4" s="222"/>
      <c r="G4" s="222"/>
      <c r="H4" s="222"/>
      <c r="I4" s="222"/>
      <c r="J4" s="222"/>
      <c r="K4" s="224"/>
    </row>
    <row r="5" spans="1:11" s="226" customFormat="1" ht="14.25" x14ac:dyDescent="0.2">
      <c r="A5" s="395"/>
      <c r="B5" s="225"/>
      <c r="C5" s="222"/>
      <c r="D5" s="222"/>
      <c r="E5" s="222"/>
      <c r="F5" s="222"/>
      <c r="G5" s="222"/>
      <c r="H5" s="222"/>
      <c r="I5" s="222"/>
      <c r="J5" s="222"/>
      <c r="K5" s="224"/>
    </row>
    <row r="6" spans="1:11" s="161" customFormat="1" ht="18.600000000000001" customHeight="1" x14ac:dyDescent="0.25">
      <c r="A6" s="395"/>
      <c r="B6" s="162" t="s">
        <v>203</v>
      </c>
      <c r="C6" s="163"/>
      <c r="D6" s="163"/>
      <c r="E6" s="163"/>
      <c r="F6" s="163"/>
      <c r="G6" s="163"/>
      <c r="H6" s="163"/>
      <c r="I6" s="163"/>
      <c r="J6" s="163"/>
      <c r="K6" s="163"/>
    </row>
    <row r="7" spans="1:11" s="161" customFormat="1" ht="9" customHeight="1" x14ac:dyDescent="0.25">
      <c r="A7" s="154"/>
      <c r="B7" s="397"/>
      <c r="C7" s="401"/>
      <c r="D7" s="401"/>
      <c r="E7" s="401"/>
      <c r="F7" s="401"/>
      <c r="G7" s="401"/>
      <c r="H7" s="401"/>
      <c r="I7" s="401"/>
      <c r="J7" s="401"/>
      <c r="K7" s="401"/>
    </row>
    <row r="8" spans="1:11" s="161" customFormat="1" ht="12" customHeight="1" x14ac:dyDescent="0.25">
      <c r="A8" s="395"/>
      <c r="B8" s="399"/>
      <c r="C8" s="163"/>
      <c r="D8" s="163"/>
      <c r="E8" s="163"/>
      <c r="F8" s="163"/>
      <c r="G8" s="163"/>
      <c r="H8" s="163"/>
      <c r="I8" s="163"/>
      <c r="J8" s="163"/>
      <c r="K8" s="163"/>
    </row>
    <row r="9" spans="1:11" s="168" customFormat="1" ht="11.25" customHeight="1" x14ac:dyDescent="0.25">
      <c r="A9" s="164" t="s">
        <v>0</v>
      </c>
      <c r="B9" s="172" t="s">
        <v>346</v>
      </c>
      <c r="D9" s="171"/>
      <c r="E9" s="171"/>
      <c r="F9" s="171"/>
      <c r="G9" s="171"/>
      <c r="H9" s="171"/>
      <c r="I9" s="171"/>
      <c r="J9" s="171"/>
      <c r="K9" s="171"/>
    </row>
    <row r="10" spans="1:11" s="168" customFormat="1" ht="13.5" x14ac:dyDescent="0.25">
      <c r="A10" s="164" t="s">
        <v>1</v>
      </c>
      <c r="B10" s="400" t="s">
        <v>134</v>
      </c>
      <c r="C10" s="402"/>
      <c r="F10" s="167" t="s">
        <v>135</v>
      </c>
      <c r="G10" s="167"/>
      <c r="H10" s="174"/>
      <c r="I10" s="174"/>
      <c r="J10" s="174"/>
      <c r="K10" s="174"/>
    </row>
    <row r="11" spans="1:11" s="168" customFormat="1" ht="13.5" x14ac:dyDescent="0.25">
      <c r="A11" s="175">
        <v>1</v>
      </c>
      <c r="B11" s="176"/>
      <c r="C11" s="177"/>
      <c r="D11" s="177"/>
      <c r="E11" s="177"/>
      <c r="F11" s="178" t="s">
        <v>175</v>
      </c>
      <c r="G11" s="178" t="s">
        <v>136</v>
      </c>
      <c r="H11" s="179">
        <v>2023</v>
      </c>
      <c r="I11" s="179">
        <v>2024</v>
      </c>
      <c r="J11" s="179">
        <v>2025</v>
      </c>
      <c r="K11" s="179">
        <v>2026</v>
      </c>
    </row>
    <row r="12" spans="1:11" s="168" customFormat="1" ht="9" customHeight="1" x14ac:dyDescent="0.25">
      <c r="A12" s="175"/>
      <c r="B12" s="176"/>
      <c r="C12" s="177"/>
      <c r="D12" s="177"/>
      <c r="E12" s="177"/>
      <c r="F12" s="180"/>
      <c r="G12" s="180"/>
      <c r="H12" s="181"/>
      <c r="I12" s="181"/>
      <c r="J12" s="181"/>
      <c r="K12" s="181"/>
    </row>
    <row r="13" spans="1:11" s="168" customFormat="1" ht="14.25" customHeight="1" x14ac:dyDescent="0.25">
      <c r="A13" s="175">
        <v>2</v>
      </c>
      <c r="B13" s="182" t="s">
        <v>137</v>
      </c>
      <c r="F13" s="183" t="s">
        <v>138</v>
      </c>
      <c r="G13" s="183" t="s">
        <v>139</v>
      </c>
      <c r="H13" s="183" t="s">
        <v>140</v>
      </c>
      <c r="I13" s="183" t="s">
        <v>141</v>
      </c>
      <c r="J13" s="183" t="s">
        <v>142</v>
      </c>
      <c r="K13" s="183" t="s">
        <v>143</v>
      </c>
    </row>
    <row r="14" spans="1:11" s="184" customFormat="1" ht="14.25" customHeight="1" x14ac:dyDescent="0.25">
      <c r="A14" s="231">
        <v>3</v>
      </c>
      <c r="B14" s="232" t="s">
        <v>199</v>
      </c>
      <c r="C14" s="182"/>
      <c r="F14" s="233"/>
      <c r="G14" s="233"/>
      <c r="H14" s="233"/>
      <c r="I14" s="234"/>
      <c r="J14" s="234"/>
      <c r="K14" s="234"/>
    </row>
    <row r="15" spans="1:11" s="184" customFormat="1" ht="14.25" customHeight="1" x14ac:dyDescent="0.25">
      <c r="A15" s="231">
        <v>4</v>
      </c>
      <c r="B15" s="168"/>
      <c r="C15" s="235" t="s">
        <v>197</v>
      </c>
      <c r="D15" s="168"/>
      <c r="F15" s="234"/>
      <c r="G15" s="234"/>
      <c r="H15" s="234"/>
      <c r="I15" s="234"/>
      <c r="J15" s="234"/>
      <c r="K15" s="234"/>
    </row>
    <row r="16" spans="1:11" s="184" customFormat="1" ht="14.25" customHeight="1" x14ac:dyDescent="0.25">
      <c r="A16" s="231">
        <v>5</v>
      </c>
      <c r="B16" s="168"/>
      <c r="C16" s="185" t="s">
        <v>204</v>
      </c>
      <c r="F16" s="234">
        <v>440522</v>
      </c>
      <c r="G16" s="234">
        <v>448678</v>
      </c>
      <c r="H16" s="234">
        <v>468662</v>
      </c>
      <c r="I16" s="234">
        <v>494604</v>
      </c>
      <c r="J16" s="234">
        <v>538400</v>
      </c>
      <c r="K16" s="234">
        <v>582121</v>
      </c>
    </row>
    <row r="17" spans="1:11" s="184" customFormat="1" ht="14.25" customHeight="1" x14ac:dyDescent="0.25">
      <c r="A17" s="231">
        <v>6</v>
      </c>
      <c r="B17" s="168"/>
      <c r="C17" s="185" t="s">
        <v>205</v>
      </c>
      <c r="F17" s="236">
        <v>290782</v>
      </c>
      <c r="G17" s="236">
        <v>67314</v>
      </c>
      <c r="H17" s="236">
        <v>25942</v>
      </c>
      <c r="I17" s="236">
        <v>43796</v>
      </c>
      <c r="J17" s="236">
        <v>43721</v>
      </c>
      <c r="K17" s="236">
        <v>38659</v>
      </c>
    </row>
    <row r="18" spans="1:11" s="184" customFormat="1" ht="14.25" customHeight="1" x14ac:dyDescent="0.25">
      <c r="A18" s="231">
        <v>7</v>
      </c>
      <c r="B18" s="168"/>
      <c r="C18" s="185" t="s">
        <v>206</v>
      </c>
      <c r="F18" s="236">
        <v>-127201</v>
      </c>
      <c r="G18" s="236">
        <v>-47330</v>
      </c>
      <c r="H18" s="236">
        <v>0</v>
      </c>
      <c r="I18" s="236">
        <v>0</v>
      </c>
      <c r="J18" s="236">
        <v>0</v>
      </c>
      <c r="K18" s="236">
        <v>0</v>
      </c>
    </row>
    <row r="19" spans="1:11" s="184" customFormat="1" ht="14.25" customHeight="1" x14ac:dyDescent="0.25">
      <c r="A19" s="231">
        <v>8</v>
      </c>
      <c r="B19" s="168"/>
      <c r="C19" s="185" t="s">
        <v>207</v>
      </c>
      <c r="F19" s="236">
        <v>-155425</v>
      </c>
      <c r="G19" s="236">
        <v>0</v>
      </c>
      <c r="H19" s="236"/>
      <c r="I19" s="236"/>
      <c r="J19" s="236"/>
      <c r="K19" s="236"/>
    </row>
    <row r="20" spans="1:11" s="184" customFormat="1" ht="14.25" customHeight="1" x14ac:dyDescent="0.25">
      <c r="A20" s="231">
        <v>9</v>
      </c>
      <c r="B20" s="168"/>
      <c r="C20" s="237" t="s">
        <v>208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</row>
    <row r="21" spans="1:11" s="184" customFormat="1" ht="14.25" customHeight="1" x14ac:dyDescent="0.25">
      <c r="A21" s="231">
        <v>10</v>
      </c>
      <c r="B21" s="168"/>
      <c r="C21" s="235" t="s">
        <v>209</v>
      </c>
      <c r="D21" s="232"/>
      <c r="E21" s="182"/>
      <c r="F21" s="238">
        <v>448678</v>
      </c>
      <c r="G21" s="238">
        <v>468662</v>
      </c>
      <c r="H21" s="238">
        <v>494604</v>
      </c>
      <c r="I21" s="238">
        <v>538400</v>
      </c>
      <c r="J21" s="238">
        <v>582121</v>
      </c>
      <c r="K21" s="238">
        <v>620780</v>
      </c>
    </row>
    <row r="22" spans="1:11" s="184" customFormat="1" ht="9" customHeight="1" x14ac:dyDescent="0.25">
      <c r="A22" s="231"/>
      <c r="B22" s="168"/>
      <c r="C22" s="235"/>
      <c r="D22" s="168"/>
      <c r="F22" s="240"/>
      <c r="G22" s="240"/>
      <c r="H22" s="240"/>
      <c r="I22" s="240"/>
      <c r="J22" s="240"/>
      <c r="K22" s="240"/>
    </row>
    <row r="23" spans="1:11" s="184" customFormat="1" ht="14.25" customHeight="1" x14ac:dyDescent="0.25">
      <c r="A23" s="231">
        <v>11</v>
      </c>
      <c r="B23" s="168"/>
      <c r="C23" s="235" t="s">
        <v>210</v>
      </c>
      <c r="D23" s="168"/>
      <c r="F23" s="234"/>
      <c r="G23" s="234"/>
      <c r="H23" s="234"/>
      <c r="I23" s="234"/>
      <c r="J23" s="234"/>
      <c r="K23" s="234"/>
    </row>
    <row r="24" spans="1:11" s="184" customFormat="1" ht="14.25" customHeight="1" x14ac:dyDescent="0.25">
      <c r="A24" s="231">
        <v>12</v>
      </c>
      <c r="B24" s="168"/>
      <c r="C24" s="241" t="s">
        <v>204</v>
      </c>
      <c r="F24" s="234">
        <v>-34296</v>
      </c>
      <c r="G24" s="234">
        <v>-14701</v>
      </c>
      <c r="H24" s="234">
        <v>-13894</v>
      </c>
      <c r="I24" s="234">
        <v>-12905</v>
      </c>
      <c r="J24" s="234">
        <v>-9690</v>
      </c>
      <c r="K24" s="234">
        <v>-6943</v>
      </c>
    </row>
    <row r="25" spans="1:11" s="184" customFormat="1" ht="14.25" customHeight="1" x14ac:dyDescent="0.25">
      <c r="A25" s="231">
        <v>13</v>
      </c>
      <c r="B25" s="168"/>
      <c r="C25" s="241" t="s">
        <v>211</v>
      </c>
      <c r="F25" s="234">
        <v>53984</v>
      </c>
      <c r="G25" s="234">
        <v>807</v>
      </c>
      <c r="H25" s="234">
        <v>989</v>
      </c>
      <c r="I25" s="234">
        <v>3215</v>
      </c>
      <c r="J25" s="234">
        <v>2747</v>
      </c>
      <c r="K25" s="234">
        <v>3452</v>
      </c>
    </row>
    <row r="26" spans="1:11" s="184" customFormat="1" ht="14.25" customHeight="1" x14ac:dyDescent="0.25">
      <c r="A26" s="231">
        <v>14</v>
      </c>
      <c r="B26" s="168"/>
      <c r="C26" s="241" t="s">
        <v>212</v>
      </c>
      <c r="F26" s="234">
        <v>-34389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</row>
    <row r="27" spans="1:11" s="184" customFormat="1" ht="14.25" customHeight="1" x14ac:dyDescent="0.25">
      <c r="A27" s="231">
        <v>15</v>
      </c>
      <c r="B27" s="168"/>
      <c r="C27" s="235" t="s">
        <v>210</v>
      </c>
      <c r="D27" s="168"/>
      <c r="F27" s="242">
        <v>-14701</v>
      </c>
      <c r="G27" s="242">
        <v>-13894</v>
      </c>
      <c r="H27" s="242">
        <v>-12905</v>
      </c>
      <c r="I27" s="242">
        <v>-9690</v>
      </c>
      <c r="J27" s="242">
        <v>-6943</v>
      </c>
      <c r="K27" s="242">
        <v>-3491</v>
      </c>
    </row>
    <row r="28" spans="1:11" s="184" customFormat="1" ht="14.25" customHeight="1" thickBot="1" x14ac:dyDescent="0.3">
      <c r="A28" s="231">
        <v>16</v>
      </c>
      <c r="B28" s="235" t="s">
        <v>213</v>
      </c>
      <c r="C28" s="235"/>
      <c r="D28" s="168"/>
      <c r="F28" s="243">
        <v>433977</v>
      </c>
      <c r="G28" s="243">
        <v>454768</v>
      </c>
      <c r="H28" s="243">
        <v>481699</v>
      </c>
      <c r="I28" s="243">
        <v>528710</v>
      </c>
      <c r="J28" s="243">
        <v>575178</v>
      </c>
      <c r="K28" s="243">
        <v>617289</v>
      </c>
    </row>
    <row r="29" spans="1:11" s="184" customFormat="1" ht="9" customHeight="1" thickTop="1" x14ac:dyDescent="0.25">
      <c r="A29" s="231"/>
      <c r="B29" s="168"/>
      <c r="C29" s="235"/>
      <c r="D29" s="168"/>
      <c r="F29" s="240"/>
      <c r="G29" s="240"/>
      <c r="H29" s="240"/>
      <c r="I29" s="240"/>
      <c r="J29" s="240"/>
      <c r="K29" s="240"/>
    </row>
    <row r="30" spans="1:11" s="184" customFormat="1" ht="14.25" customHeight="1" x14ac:dyDescent="0.25">
      <c r="A30" s="231">
        <v>17</v>
      </c>
      <c r="B30" s="191" t="s">
        <v>351</v>
      </c>
      <c r="C30" s="235"/>
      <c r="D30" s="168"/>
      <c r="F30" s="240"/>
      <c r="G30" s="240"/>
      <c r="H30" s="240"/>
      <c r="I30" s="240"/>
      <c r="J30" s="240"/>
      <c r="K30" s="240"/>
    </row>
    <row r="31" spans="1:11" s="184" customFormat="1" ht="14.25" customHeight="1" x14ac:dyDescent="0.25">
      <c r="A31" s="231">
        <v>18</v>
      </c>
      <c r="B31" s="168"/>
      <c r="C31" s="244" t="s">
        <v>213</v>
      </c>
      <c r="D31" s="168"/>
      <c r="F31" s="234">
        <v>433835</v>
      </c>
      <c r="G31" s="234">
        <v>454768</v>
      </c>
      <c r="H31" s="234">
        <v>481699</v>
      </c>
      <c r="I31" s="234">
        <v>528710</v>
      </c>
      <c r="J31" s="234">
        <v>575178</v>
      </c>
      <c r="K31" s="234">
        <v>617289</v>
      </c>
    </row>
    <row r="32" spans="1:11" s="184" customFormat="1" ht="14.25" customHeight="1" x14ac:dyDescent="0.25">
      <c r="A32" s="231">
        <v>19</v>
      </c>
      <c r="B32" s="168"/>
      <c r="C32" s="244" t="s">
        <v>215</v>
      </c>
      <c r="D32" s="168"/>
      <c r="F32" s="234">
        <v>32042</v>
      </c>
      <c r="G32" s="234">
        <v>43012</v>
      </c>
      <c r="H32" s="234">
        <v>51126</v>
      </c>
      <c r="I32" s="234">
        <v>52938</v>
      </c>
      <c r="J32" s="234">
        <v>42141</v>
      </c>
      <c r="K32" s="234">
        <v>32482</v>
      </c>
    </row>
    <row r="33" spans="1:11" s="184" customFormat="1" ht="14.25" customHeight="1" x14ac:dyDescent="0.25">
      <c r="A33" s="231">
        <v>20</v>
      </c>
      <c r="B33" s="168"/>
      <c r="C33" s="244" t="s">
        <v>216</v>
      </c>
      <c r="D33" s="168"/>
      <c r="F33" s="242">
        <v>401793</v>
      </c>
      <c r="G33" s="242">
        <v>411756</v>
      </c>
      <c r="H33" s="242">
        <v>430573</v>
      </c>
      <c r="I33" s="242">
        <v>475772</v>
      </c>
      <c r="J33" s="242">
        <v>533037</v>
      </c>
      <c r="K33" s="242">
        <v>584807</v>
      </c>
    </row>
    <row r="34" spans="1:11" s="184" customFormat="1" ht="9" customHeight="1" x14ac:dyDescent="0.25">
      <c r="A34" s="231"/>
      <c r="B34" s="168"/>
      <c r="C34" s="245"/>
      <c r="D34" s="168"/>
      <c r="F34" s="234"/>
      <c r="G34" s="234"/>
      <c r="H34" s="234"/>
      <c r="I34" s="234"/>
      <c r="J34" s="234"/>
      <c r="K34" s="234"/>
    </row>
    <row r="35" spans="1:11" s="184" customFormat="1" ht="14.25" customHeight="1" x14ac:dyDescent="0.25">
      <c r="A35" s="231">
        <v>21</v>
      </c>
      <c r="B35" s="168"/>
      <c r="C35" s="244" t="s">
        <v>217</v>
      </c>
      <c r="D35" s="168"/>
      <c r="F35" s="242">
        <v>401793</v>
      </c>
      <c r="G35" s="242">
        <v>411871</v>
      </c>
      <c r="H35" s="242">
        <v>442396</v>
      </c>
      <c r="I35" s="242">
        <v>458375</v>
      </c>
      <c r="J35" s="242">
        <v>479835</v>
      </c>
      <c r="K35" s="242">
        <v>504754</v>
      </c>
    </row>
    <row r="36" spans="1:11" s="184" customFormat="1" ht="14.25" customHeight="1" x14ac:dyDescent="0.25">
      <c r="A36" s="231">
        <v>22</v>
      </c>
      <c r="B36" s="168"/>
      <c r="C36" s="246" t="s">
        <v>352</v>
      </c>
      <c r="D36" s="168"/>
      <c r="F36" s="247">
        <v>1</v>
      </c>
      <c r="G36" s="248">
        <v>1</v>
      </c>
      <c r="H36" s="248">
        <v>0.97299999999999998</v>
      </c>
      <c r="I36" s="248">
        <v>1.038</v>
      </c>
      <c r="J36" s="248">
        <v>1.111</v>
      </c>
      <c r="K36" s="248">
        <v>1.159</v>
      </c>
    </row>
    <row r="37" spans="1:11" s="184" customFormat="1" ht="3" customHeight="1" x14ac:dyDescent="0.25">
      <c r="A37" s="231"/>
      <c r="B37" s="168"/>
      <c r="C37" s="245"/>
      <c r="D37" s="168"/>
      <c r="F37" s="234"/>
      <c r="G37" s="249"/>
      <c r="H37" s="249"/>
      <c r="I37" s="249"/>
      <c r="J37" s="249"/>
      <c r="K37" s="249"/>
    </row>
    <row r="38" spans="1:11" s="184" customFormat="1" ht="13.5" x14ac:dyDescent="0.25">
      <c r="A38" s="250"/>
      <c r="B38" s="168"/>
      <c r="C38" s="173"/>
      <c r="D38" s="168"/>
      <c r="F38" s="234"/>
      <c r="G38" s="251"/>
      <c r="H38" s="251"/>
      <c r="I38" s="251"/>
      <c r="J38" s="251"/>
      <c r="K38" s="251"/>
    </row>
    <row r="39" spans="1:11" s="184" customFormat="1" ht="15" x14ac:dyDescent="0.25">
      <c r="A39" s="200"/>
      <c r="F39" s="403"/>
      <c r="G39" s="403"/>
      <c r="H39" s="403"/>
      <c r="I39" s="403"/>
      <c r="J39" s="403"/>
      <c r="K39" s="403"/>
    </row>
    <row r="40" spans="1:11" s="184" customFormat="1" ht="13.5" x14ac:dyDescent="0.25">
      <c r="A40" s="200"/>
    </row>
    <row r="41" spans="1:11" x14ac:dyDescent="0.3">
      <c r="A41" s="200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6"/>
  <sheetViews>
    <sheetView showGridLines="0" workbookViewId="0">
      <selection activeCell="L21" sqref="A6:L21"/>
    </sheetView>
  </sheetViews>
  <sheetFormatPr defaultRowHeight="15" x14ac:dyDescent="0.25"/>
  <cols>
    <col min="1" max="1" width="4.7109375" customWidth="1"/>
    <col min="2" max="2" width="10.5703125" customWidth="1"/>
    <col min="3" max="3" width="4.28515625" style="22" customWidth="1"/>
    <col min="4" max="5" width="11.7109375" bestFit="1" customWidth="1"/>
    <col min="6" max="6" width="10.7109375" customWidth="1"/>
    <col min="7" max="7" width="11.7109375" bestFit="1" customWidth="1"/>
    <col min="8" max="8" width="10.7109375" style="22" customWidth="1"/>
    <col min="9" max="9" width="11.42578125" style="22" customWidth="1"/>
    <col min="10" max="10" width="10.7109375" customWidth="1"/>
    <col min="11" max="11" width="11.42578125" customWidth="1"/>
    <col min="12" max="18" width="10.7109375" customWidth="1"/>
  </cols>
  <sheetData>
    <row r="1" spans="1:14" s="58" customFormat="1" ht="15" customHeight="1" x14ac:dyDescent="0.15">
      <c r="A1" s="79" t="s">
        <v>17</v>
      </c>
      <c r="C1" s="2" t="s">
        <v>119</v>
      </c>
      <c r="H1" s="2"/>
      <c r="I1" s="2"/>
    </row>
    <row r="2" spans="1:14" s="58" customFormat="1" ht="15" customHeight="1" x14ac:dyDescent="0.15">
      <c r="A2" s="81" t="s">
        <v>22</v>
      </c>
      <c r="B2" s="81"/>
      <c r="C2" s="77"/>
      <c r="D2" s="81"/>
      <c r="E2" s="81"/>
      <c r="F2" s="81"/>
      <c r="G2" s="81"/>
      <c r="H2" s="77"/>
      <c r="I2" s="77"/>
      <c r="J2" s="81"/>
      <c r="K2" s="81"/>
      <c r="L2" s="81"/>
      <c r="M2" s="81"/>
      <c r="N2" s="81"/>
    </row>
    <row r="3" spans="1:14" x14ac:dyDescent="0.25">
      <c r="B3" s="23"/>
      <c r="C3" s="53"/>
      <c r="D3" s="23"/>
      <c r="E3" s="23"/>
      <c r="F3" s="23"/>
      <c r="G3" s="23"/>
      <c r="H3" s="53"/>
      <c r="I3" s="53"/>
      <c r="J3" s="23"/>
      <c r="K3" s="23"/>
      <c r="L3" s="23"/>
    </row>
    <row r="4" spans="1:14" ht="3" customHeight="1" x14ac:dyDescent="0.25">
      <c r="A4" s="6"/>
      <c r="B4" s="15"/>
      <c r="C4" s="54"/>
      <c r="D4" s="15"/>
      <c r="E4" s="85">
        <v>3363</v>
      </c>
      <c r="F4" s="85"/>
      <c r="G4" s="85"/>
      <c r="H4" s="54"/>
      <c r="I4" s="54"/>
      <c r="J4" s="15"/>
      <c r="K4" s="15"/>
      <c r="L4" s="15"/>
      <c r="M4" s="15"/>
    </row>
    <row r="5" spans="1:14" ht="13.5" customHeight="1" x14ac:dyDescent="0.25">
      <c r="B5" s="15"/>
      <c r="C5" s="54"/>
      <c r="D5" s="15"/>
      <c r="E5" s="15"/>
      <c r="F5" s="15"/>
      <c r="G5" s="15"/>
      <c r="H5" s="54"/>
      <c r="I5" s="54"/>
      <c r="J5" s="15"/>
      <c r="K5" s="15"/>
      <c r="L5" s="15"/>
      <c r="M5" s="15"/>
    </row>
    <row r="6" spans="1:14" ht="13.5" customHeight="1" x14ac:dyDescent="0.25">
      <c r="A6" s="6" t="s">
        <v>0</v>
      </c>
    </row>
    <row r="7" spans="1:14" ht="13.5" customHeight="1" x14ac:dyDescent="0.25">
      <c r="A7" s="7" t="s">
        <v>1</v>
      </c>
      <c r="E7" s="497" t="s">
        <v>22</v>
      </c>
      <c r="F7" s="497"/>
      <c r="G7" s="497"/>
      <c r="H7" s="497"/>
      <c r="I7" s="497"/>
      <c r="J7" s="497"/>
      <c r="K7" s="497"/>
      <c r="L7" s="497"/>
    </row>
    <row r="8" spans="1:14" x14ac:dyDescent="0.25">
      <c r="B8" s="52" t="s">
        <v>71</v>
      </c>
      <c r="C8" s="107"/>
      <c r="D8" s="55">
        <v>2017</v>
      </c>
      <c r="E8" s="55">
        <v>2018</v>
      </c>
      <c r="F8" s="110" t="s">
        <v>87</v>
      </c>
      <c r="G8" s="55">
        <v>2019</v>
      </c>
      <c r="H8" s="110" t="s">
        <v>87</v>
      </c>
      <c r="I8" s="55">
        <v>2020</v>
      </c>
      <c r="J8" s="55" t="s">
        <v>87</v>
      </c>
      <c r="K8" s="110">
        <v>2021</v>
      </c>
      <c r="L8" s="110" t="s">
        <v>87</v>
      </c>
    </row>
    <row r="9" spans="1:14" x14ac:dyDescent="0.25">
      <c r="A9" s="6">
        <v>1</v>
      </c>
      <c r="B9" t="s">
        <v>75</v>
      </c>
      <c r="D9" s="106">
        <v>7502</v>
      </c>
      <c r="E9" s="106">
        <v>7821</v>
      </c>
      <c r="F9" s="111">
        <v>4.2521994134897323E-2</v>
      </c>
      <c r="G9" s="106">
        <v>8221</v>
      </c>
      <c r="H9" s="111">
        <v>5.1144354941823345E-2</v>
      </c>
      <c r="I9" s="106">
        <v>8252</v>
      </c>
      <c r="J9" s="111">
        <v>3.7708307991728418E-3</v>
      </c>
      <c r="K9" s="106">
        <v>5972</v>
      </c>
      <c r="L9" s="478">
        <f>K9/I9-1</f>
        <v>-0.27629665535627723</v>
      </c>
    </row>
    <row r="10" spans="1:14" x14ac:dyDescent="0.25">
      <c r="A10" s="6">
        <v>2</v>
      </c>
      <c r="B10" t="s">
        <v>51</v>
      </c>
      <c r="D10" s="106">
        <v>4717</v>
      </c>
      <c r="E10" s="106">
        <v>4670</v>
      </c>
      <c r="F10" s="111">
        <v>-9.9639601441594561E-3</v>
      </c>
      <c r="G10" s="106">
        <v>5335</v>
      </c>
      <c r="H10" s="111">
        <v>0.14239828693790146</v>
      </c>
      <c r="I10" s="106">
        <v>5241</v>
      </c>
      <c r="J10" s="111">
        <v>-1.7619493908153649E-2</v>
      </c>
      <c r="K10" s="106">
        <v>4668</v>
      </c>
      <c r="L10" s="478">
        <f t="shared" ref="L10:L14" si="0">K10/I10-1</f>
        <v>-0.10933028048082427</v>
      </c>
    </row>
    <row r="11" spans="1:14" x14ac:dyDescent="0.25">
      <c r="A11" s="6">
        <v>2</v>
      </c>
      <c r="B11" t="s">
        <v>52</v>
      </c>
      <c r="D11" s="106">
        <v>8135</v>
      </c>
      <c r="E11" s="106">
        <v>7272</v>
      </c>
      <c r="F11" s="111">
        <v>-0.10608481868469577</v>
      </c>
      <c r="G11" s="106">
        <v>8323</v>
      </c>
      <c r="H11" s="111">
        <v>0.14452695269526949</v>
      </c>
      <c r="I11" s="106">
        <v>11252</v>
      </c>
      <c r="J11" s="111">
        <v>0.3519163763066202</v>
      </c>
      <c r="K11" s="106">
        <v>10733</v>
      </c>
      <c r="L11" s="478">
        <f t="shared" si="0"/>
        <v>-4.6125133309633859E-2</v>
      </c>
    </row>
    <row r="12" spans="1:14" x14ac:dyDescent="0.25">
      <c r="A12" s="6">
        <v>3</v>
      </c>
      <c r="B12" t="s">
        <v>76</v>
      </c>
      <c r="D12" s="106">
        <v>16350</v>
      </c>
      <c r="E12" s="106">
        <v>16639</v>
      </c>
      <c r="F12" s="111">
        <v>1.7675840978593316E-2</v>
      </c>
      <c r="G12" s="106">
        <v>18099</v>
      </c>
      <c r="H12" s="111">
        <v>8.7745657791934661E-2</v>
      </c>
      <c r="I12" s="106">
        <v>19122</v>
      </c>
      <c r="J12" s="111">
        <v>5.6522459804409175E-2</v>
      </c>
      <c r="K12" s="106">
        <v>13890</v>
      </c>
      <c r="L12" s="478">
        <f t="shared" si="0"/>
        <v>-0.2736115469093191</v>
      </c>
    </row>
    <row r="13" spans="1:14" x14ac:dyDescent="0.25">
      <c r="A13" s="6">
        <v>4</v>
      </c>
      <c r="B13" t="s">
        <v>77</v>
      </c>
      <c r="D13" s="106">
        <v>12676</v>
      </c>
      <c r="E13" s="106">
        <v>13350</v>
      </c>
      <c r="F13" s="111">
        <v>5.3171347428210725E-2</v>
      </c>
      <c r="G13" s="106">
        <v>13378</v>
      </c>
      <c r="H13" s="111">
        <v>2.0973782771536165E-3</v>
      </c>
      <c r="I13" s="106">
        <v>16135</v>
      </c>
      <c r="J13" s="111">
        <v>0.20608461653460908</v>
      </c>
      <c r="K13" s="106">
        <v>11909</v>
      </c>
      <c r="L13" s="478">
        <f t="shared" si="0"/>
        <v>-0.26191509141617597</v>
      </c>
    </row>
    <row r="14" spans="1:14" x14ac:dyDescent="0.25">
      <c r="A14" s="6">
        <v>5</v>
      </c>
      <c r="B14" t="s">
        <v>78</v>
      </c>
      <c r="D14" s="106">
        <v>8176</v>
      </c>
      <c r="E14" s="106">
        <v>8288</v>
      </c>
      <c r="F14" s="111">
        <v>1.3698630136986356E-2</v>
      </c>
      <c r="G14" s="106">
        <v>8467</v>
      </c>
      <c r="H14" s="111">
        <v>2.1597490347490256E-2</v>
      </c>
      <c r="I14" s="106">
        <v>11527</v>
      </c>
      <c r="J14" s="111">
        <v>0.36140309436636353</v>
      </c>
      <c r="K14" s="106">
        <v>8686</v>
      </c>
      <c r="L14" s="478">
        <f t="shared" si="0"/>
        <v>-0.2464648217229114</v>
      </c>
    </row>
    <row r="15" spans="1:14" x14ac:dyDescent="0.25">
      <c r="A15" s="6">
        <v>6</v>
      </c>
      <c r="B15" t="s">
        <v>79</v>
      </c>
      <c r="D15" s="106">
        <v>5999</v>
      </c>
      <c r="E15" s="106">
        <v>6269</v>
      </c>
      <c r="F15" s="111">
        <v>4.500750125020847E-2</v>
      </c>
      <c r="G15" s="106">
        <v>7060</v>
      </c>
      <c r="H15" s="111">
        <v>0.12617642367203707</v>
      </c>
      <c r="I15" s="106">
        <v>8191</v>
      </c>
      <c r="J15" s="111">
        <v>0.16019830028328608</v>
      </c>
      <c r="K15" s="106"/>
      <c r="L15" s="478"/>
    </row>
    <row r="16" spans="1:14" x14ac:dyDescent="0.25">
      <c r="A16" s="6">
        <v>7</v>
      </c>
      <c r="B16" t="s">
        <v>80</v>
      </c>
      <c r="D16" s="106">
        <v>5761</v>
      </c>
      <c r="E16" s="106">
        <v>6302</v>
      </c>
      <c r="F16" s="111">
        <v>9.3907307759069525E-2</v>
      </c>
      <c r="G16" s="106">
        <v>6224</v>
      </c>
      <c r="H16" s="111">
        <v>-1.2377023167248535E-2</v>
      </c>
      <c r="I16" s="106">
        <v>6568</v>
      </c>
      <c r="J16" s="111">
        <v>5.5269922879177313E-2</v>
      </c>
      <c r="K16" s="481"/>
      <c r="L16" s="111"/>
    </row>
    <row r="17" spans="1:12" x14ac:dyDescent="0.25">
      <c r="A17" s="6">
        <v>8</v>
      </c>
      <c r="B17" t="s">
        <v>81</v>
      </c>
      <c r="D17" s="106">
        <v>7324</v>
      </c>
      <c r="E17" s="106">
        <v>8185</v>
      </c>
      <c r="F17" s="111">
        <v>0.11755871108683769</v>
      </c>
      <c r="G17" s="106">
        <v>8078</v>
      </c>
      <c r="H17" s="111">
        <v>-1.3072693952351888E-2</v>
      </c>
      <c r="I17" s="106">
        <v>8408</v>
      </c>
      <c r="J17" s="111">
        <v>4.0851695964347678E-2</v>
      </c>
      <c r="K17" s="481"/>
      <c r="L17" s="111"/>
    </row>
    <row r="18" spans="1:12" x14ac:dyDescent="0.25">
      <c r="A18" s="6">
        <v>9</v>
      </c>
      <c r="B18" t="s">
        <v>82</v>
      </c>
      <c r="D18" s="106">
        <v>14543</v>
      </c>
      <c r="E18" s="106">
        <v>14996</v>
      </c>
      <c r="F18" s="111">
        <v>3.1149006394829204E-2</v>
      </c>
      <c r="G18" s="106">
        <v>16598</v>
      </c>
      <c r="H18" s="111">
        <v>0.1068284875966925</v>
      </c>
      <c r="I18" s="106">
        <v>16953</v>
      </c>
      <c r="J18" s="111">
        <v>2.1388119050488097E-2</v>
      </c>
      <c r="K18" s="481"/>
      <c r="L18" s="111"/>
    </row>
    <row r="19" spans="1:12" x14ac:dyDescent="0.25">
      <c r="A19" s="6">
        <v>10</v>
      </c>
      <c r="B19" t="s">
        <v>83</v>
      </c>
      <c r="D19" s="106">
        <v>15094</v>
      </c>
      <c r="E19" s="106">
        <v>14199</v>
      </c>
      <c r="F19" s="111">
        <v>-5.9295084139393106E-2</v>
      </c>
      <c r="G19" s="106">
        <v>12925</v>
      </c>
      <c r="H19" s="111">
        <v>-8.9724628494964431E-2</v>
      </c>
      <c r="I19" s="106">
        <v>13483</v>
      </c>
      <c r="J19" s="478">
        <f t="shared" ref="J19:J21" si="1">I19/G19-1</f>
        <v>4.3172147001934169E-2</v>
      </c>
      <c r="K19" s="481"/>
      <c r="L19" s="478"/>
    </row>
    <row r="20" spans="1:12" x14ac:dyDescent="0.25">
      <c r="A20" s="6">
        <v>11</v>
      </c>
      <c r="B20" t="s">
        <v>84</v>
      </c>
      <c r="D20" s="106">
        <v>8206</v>
      </c>
      <c r="E20" s="106">
        <v>8725</v>
      </c>
      <c r="F20" s="111">
        <v>6.3246405069461442E-2</v>
      </c>
      <c r="G20" s="106">
        <v>8915</v>
      </c>
      <c r="H20" s="111">
        <v>2.177650429799427E-2</v>
      </c>
      <c r="I20" s="109">
        <v>8160</v>
      </c>
      <c r="J20" s="479">
        <f t="shared" si="1"/>
        <v>-8.4688726864834529E-2</v>
      </c>
      <c r="K20" s="481"/>
      <c r="L20" s="479"/>
    </row>
    <row r="21" spans="1:12" x14ac:dyDescent="0.25">
      <c r="A21" s="6">
        <v>12</v>
      </c>
      <c r="B21" s="108" t="s">
        <v>85</v>
      </c>
      <c r="C21" s="113"/>
      <c r="D21" s="117">
        <v>114483</v>
      </c>
      <c r="E21" s="117">
        <v>116716</v>
      </c>
      <c r="F21" s="116">
        <f>(E21-D21)/D21</f>
        <v>1.9505079356760394E-2</v>
      </c>
      <c r="G21" s="117">
        <v>121623</v>
      </c>
      <c r="H21" s="116">
        <f>(G21-E21)/E21</f>
        <v>4.204222214606395E-2</v>
      </c>
      <c r="I21" s="117">
        <f>SUM(I9:I20)</f>
        <v>133292</v>
      </c>
      <c r="J21" s="480">
        <f t="shared" si="1"/>
        <v>9.59440237455087E-2</v>
      </c>
      <c r="K21" s="117">
        <f>SUM(K9:K20)</f>
        <v>55858</v>
      </c>
      <c r="L21" s="480">
        <f t="shared" ref="L21" si="2">K21/I21-1</f>
        <v>-0.58093508987786213</v>
      </c>
    </row>
    <row r="23" spans="1:12" x14ac:dyDescent="0.25">
      <c r="H23"/>
      <c r="I23"/>
    </row>
    <row r="24" spans="1:12" x14ac:dyDescent="0.25">
      <c r="H24"/>
      <c r="I24"/>
    </row>
    <row r="25" spans="1:12" x14ac:dyDescent="0.25">
      <c r="H25"/>
      <c r="I25"/>
    </row>
    <row r="26" spans="1:12" x14ac:dyDescent="0.25">
      <c r="H26"/>
      <c r="I26"/>
    </row>
    <row r="27" spans="1:12" x14ac:dyDescent="0.25">
      <c r="H27"/>
      <c r="I27"/>
    </row>
    <row r="28" spans="1:12" x14ac:dyDescent="0.25">
      <c r="H28"/>
      <c r="I28"/>
    </row>
    <row r="29" spans="1:12" x14ac:dyDescent="0.25">
      <c r="H29"/>
      <c r="I29"/>
    </row>
    <row r="30" spans="1:12" x14ac:dyDescent="0.25">
      <c r="H30"/>
      <c r="I30"/>
    </row>
    <row r="31" spans="1:12" x14ac:dyDescent="0.25">
      <c r="H31"/>
      <c r="I31"/>
    </row>
    <row r="32" spans="1:12" x14ac:dyDescent="0.25">
      <c r="H32"/>
      <c r="I32"/>
    </row>
    <row r="33" spans="8:9" x14ac:dyDescent="0.25">
      <c r="H33"/>
      <c r="I33"/>
    </row>
    <row r="34" spans="8:9" x14ac:dyDescent="0.25">
      <c r="H34"/>
      <c r="I34"/>
    </row>
    <row r="35" spans="8:9" x14ac:dyDescent="0.25">
      <c r="H35"/>
      <c r="I35"/>
    </row>
    <row r="36" spans="8:9" x14ac:dyDescent="0.25">
      <c r="H36"/>
      <c r="I36"/>
    </row>
  </sheetData>
  <mergeCells count="1">
    <mergeCell ref="E7:L7"/>
  </mergeCells>
  <pageMargins left="0.7" right="0.7" top="0.75" bottom="0.75" header="0.3" footer="0.3"/>
  <pageSetup orientation="portrait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69"/>
  <sheetViews>
    <sheetView showGridLines="0" zoomScaleNormal="100" zoomScaleSheetLayoutView="100" workbookViewId="0">
      <selection activeCell="M12" sqref="M12"/>
    </sheetView>
  </sheetViews>
  <sheetFormatPr defaultColWidth="8.42578125" defaultRowHeight="15" x14ac:dyDescent="0.25"/>
  <cols>
    <col min="1" max="1" width="4.7109375" style="430" customWidth="1"/>
    <col min="2" max="2" width="1.85546875" style="427" customWidth="1"/>
    <col min="3" max="3" width="8.42578125" style="425" customWidth="1"/>
    <col min="4" max="4" width="8.42578125" style="425"/>
    <col min="5" max="5" width="23" style="425" customWidth="1"/>
    <col min="6" max="6" width="8.7109375" style="425" customWidth="1"/>
    <col min="7" max="15" width="10.28515625" style="425" customWidth="1"/>
    <col min="16" max="18" width="8.42578125" style="425"/>
    <col min="19" max="16384" width="8.42578125" style="430"/>
  </cols>
  <sheetData>
    <row r="1" spans="1:18" s="405" customFormat="1" ht="15.75" x14ac:dyDescent="0.25">
      <c r="A1" s="159" t="s">
        <v>353</v>
      </c>
      <c r="B1" s="404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3"/>
      <c r="P1" s="223"/>
      <c r="Q1" s="223"/>
      <c r="R1" s="223"/>
    </row>
    <row r="2" spans="1:18" s="408" customFormat="1" ht="15.75" x14ac:dyDescent="0.25">
      <c r="A2" s="159" t="s">
        <v>354</v>
      </c>
      <c r="B2" s="406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407"/>
      <c r="Q2" s="407"/>
      <c r="R2" s="407"/>
    </row>
    <row r="3" spans="1:18" s="408" customFormat="1" x14ac:dyDescent="0.2">
      <c r="A3" s="409"/>
      <c r="B3" s="406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407"/>
      <c r="Q3" s="407"/>
      <c r="R3" s="407"/>
    </row>
    <row r="4" spans="1:18" s="408" customFormat="1" x14ac:dyDescent="0.2">
      <c r="A4" s="409"/>
      <c r="B4" s="406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407"/>
      <c r="Q4" s="407"/>
      <c r="R4" s="407"/>
    </row>
    <row r="5" spans="1:18" s="408" customFormat="1" x14ac:dyDescent="0.2">
      <c r="A5" s="409"/>
      <c r="B5" s="406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407"/>
      <c r="Q5" s="407"/>
      <c r="R5" s="407"/>
    </row>
    <row r="6" spans="1:18" s="157" customFormat="1" ht="15.75" x14ac:dyDescent="0.25">
      <c r="A6" s="164"/>
      <c r="B6" s="162" t="s">
        <v>132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68"/>
      <c r="Q6" s="168"/>
      <c r="R6" s="168"/>
    </row>
    <row r="7" spans="1:18" s="201" customFormat="1" ht="6" customHeight="1" x14ac:dyDescent="0.3">
      <c r="A7" s="164"/>
      <c r="B7" s="410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8"/>
      <c r="Q7" s="168"/>
      <c r="R7" s="168"/>
    </row>
    <row r="8" spans="1:18" s="201" customFormat="1" ht="12" customHeight="1" x14ac:dyDescent="0.3">
      <c r="A8" s="164"/>
      <c r="B8" s="41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68"/>
      <c r="Q8" s="168"/>
      <c r="R8" s="168"/>
    </row>
    <row r="9" spans="1:18" s="168" customFormat="1" ht="11.25" customHeight="1" x14ac:dyDescent="0.25">
      <c r="A9" s="164" t="s">
        <v>0</v>
      </c>
      <c r="B9" s="172" t="s">
        <v>133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8" s="168" customFormat="1" ht="11.25" customHeight="1" x14ac:dyDescent="0.25">
      <c r="A10" s="164" t="s">
        <v>1</v>
      </c>
      <c r="B10" s="400" t="s">
        <v>134</v>
      </c>
      <c r="F10" s="167" t="s">
        <v>355</v>
      </c>
      <c r="G10" s="167"/>
      <c r="H10" s="167"/>
      <c r="I10" s="167" t="s">
        <v>135</v>
      </c>
      <c r="J10" s="167"/>
      <c r="K10" s="167"/>
      <c r="L10" s="167"/>
      <c r="M10" s="174"/>
      <c r="N10" s="174"/>
      <c r="O10" s="174"/>
    </row>
    <row r="11" spans="1:18" s="168" customFormat="1" ht="13.5" x14ac:dyDescent="0.25">
      <c r="A11" s="175">
        <v>1</v>
      </c>
      <c r="B11" s="176"/>
      <c r="C11" s="177"/>
      <c r="D11" s="177"/>
      <c r="E11" s="177"/>
      <c r="F11" s="178">
        <v>2017</v>
      </c>
      <c r="G11" s="178">
        <v>2018</v>
      </c>
      <c r="H11" s="178">
        <v>2019</v>
      </c>
      <c r="I11" s="412" t="s">
        <v>356</v>
      </c>
      <c r="J11" s="178" t="s">
        <v>175</v>
      </c>
      <c r="K11" s="178" t="s">
        <v>136</v>
      </c>
      <c r="L11" s="178">
        <v>2023</v>
      </c>
      <c r="M11" s="179">
        <v>2024</v>
      </c>
      <c r="N11" s="179">
        <v>2025</v>
      </c>
      <c r="O11" s="179">
        <v>2026</v>
      </c>
    </row>
    <row r="12" spans="1:18" s="168" customFormat="1" ht="6" customHeight="1" x14ac:dyDescent="0.25">
      <c r="A12" s="175"/>
      <c r="B12" s="176"/>
      <c r="C12" s="177"/>
      <c r="D12" s="177"/>
      <c r="E12" s="177"/>
      <c r="F12" s="180"/>
      <c r="G12" s="180"/>
      <c r="H12" s="180"/>
      <c r="I12" s="413"/>
      <c r="J12" s="180"/>
      <c r="K12" s="180"/>
      <c r="L12" s="180"/>
      <c r="M12" s="181"/>
      <c r="N12" s="181"/>
      <c r="O12" s="181"/>
    </row>
    <row r="13" spans="1:18" s="168" customFormat="1" ht="12.75" customHeight="1" x14ac:dyDescent="0.25">
      <c r="A13" s="175">
        <v>2</v>
      </c>
      <c r="B13" s="182" t="s">
        <v>357</v>
      </c>
      <c r="F13" s="183" t="s">
        <v>358</v>
      </c>
      <c r="G13" s="183" t="s">
        <v>359</v>
      </c>
      <c r="H13" s="183" t="s">
        <v>360</v>
      </c>
      <c r="I13" s="414" t="s">
        <v>361</v>
      </c>
      <c r="J13" s="183" t="s">
        <v>138</v>
      </c>
      <c r="K13" s="183" t="s">
        <v>139</v>
      </c>
      <c r="L13" s="183" t="s">
        <v>140</v>
      </c>
      <c r="M13" s="183" t="s">
        <v>141</v>
      </c>
      <c r="N13" s="183" t="s">
        <v>142</v>
      </c>
      <c r="O13" s="183" t="s">
        <v>143</v>
      </c>
    </row>
    <row r="14" spans="1:18" s="213" customFormat="1" ht="12.75" customHeight="1" x14ac:dyDescent="0.25">
      <c r="A14" s="415">
        <v>3</v>
      </c>
      <c r="B14" s="184"/>
      <c r="C14" s="185" t="s">
        <v>144</v>
      </c>
      <c r="D14" s="212"/>
      <c r="E14" s="212"/>
      <c r="F14" s="186">
        <v>152890</v>
      </c>
      <c r="G14" s="186">
        <v>158468.99999999994</v>
      </c>
      <c r="H14" s="186">
        <v>162861</v>
      </c>
      <c r="I14" s="416">
        <v>155063</v>
      </c>
      <c r="J14" s="186">
        <v>160042</v>
      </c>
      <c r="K14" s="186">
        <v>176718</v>
      </c>
      <c r="L14" s="186">
        <v>182999</v>
      </c>
      <c r="M14" s="186">
        <v>188872</v>
      </c>
      <c r="N14" s="186">
        <v>195189</v>
      </c>
      <c r="O14" s="186">
        <v>201661</v>
      </c>
    </row>
    <row r="15" spans="1:18" s="213" customFormat="1" ht="12.75" customHeight="1" x14ac:dyDescent="0.25">
      <c r="A15" s="415">
        <v>4</v>
      </c>
      <c r="B15" s="184"/>
      <c r="C15" s="185" t="s">
        <v>146</v>
      </c>
      <c r="D15" s="212"/>
      <c r="E15" s="212"/>
      <c r="F15" s="186">
        <v>-1587</v>
      </c>
      <c r="G15" s="186">
        <v>-1522</v>
      </c>
      <c r="H15" s="186">
        <v>-1567</v>
      </c>
      <c r="I15" s="416">
        <v>-1903</v>
      </c>
      <c r="J15" s="186">
        <v>-1789</v>
      </c>
      <c r="K15" s="186">
        <v>-1948</v>
      </c>
      <c r="L15" s="186">
        <v>-1987</v>
      </c>
      <c r="M15" s="186">
        <v>-2027</v>
      </c>
      <c r="N15" s="186">
        <v>-2067</v>
      </c>
      <c r="O15" s="186">
        <v>-2109</v>
      </c>
    </row>
    <row r="16" spans="1:18" s="213" customFormat="1" ht="12.75" customHeight="1" x14ac:dyDescent="0.25">
      <c r="A16" s="415">
        <v>5</v>
      </c>
      <c r="B16" s="184"/>
      <c r="C16" s="188" t="s">
        <v>147</v>
      </c>
      <c r="D16" s="212"/>
      <c r="E16" s="212"/>
      <c r="F16" s="189">
        <v>151303</v>
      </c>
      <c r="G16" s="189">
        <v>156946.99999999994</v>
      </c>
      <c r="H16" s="189">
        <v>161294</v>
      </c>
      <c r="I16" s="417">
        <v>153160</v>
      </c>
      <c r="J16" s="189">
        <v>158253</v>
      </c>
      <c r="K16" s="189">
        <v>174770</v>
      </c>
      <c r="L16" s="189">
        <v>181012</v>
      </c>
      <c r="M16" s="189">
        <v>186845</v>
      </c>
      <c r="N16" s="189">
        <v>193122</v>
      </c>
      <c r="O16" s="189">
        <v>199552</v>
      </c>
    </row>
    <row r="17" spans="1:15" s="213" customFormat="1" ht="6" customHeight="1" x14ac:dyDescent="0.25">
      <c r="A17" s="415"/>
      <c r="B17" s="184"/>
      <c r="C17" s="190"/>
      <c r="D17" s="212"/>
      <c r="E17" s="212"/>
      <c r="F17" s="186"/>
      <c r="G17" s="186"/>
      <c r="H17" s="186"/>
      <c r="I17" s="416"/>
      <c r="J17" s="186"/>
      <c r="K17" s="186"/>
      <c r="L17" s="186"/>
      <c r="M17" s="186"/>
      <c r="N17" s="186"/>
      <c r="O17" s="186"/>
    </row>
    <row r="18" spans="1:15" s="213" customFormat="1" ht="12.75" customHeight="1" x14ac:dyDescent="0.25">
      <c r="A18" s="415">
        <v>6</v>
      </c>
      <c r="B18" s="184"/>
      <c r="C18" s="191" t="s">
        <v>148</v>
      </c>
      <c r="D18" s="212"/>
      <c r="E18" s="212"/>
      <c r="F18" s="186"/>
      <c r="G18" s="186"/>
      <c r="H18" s="186"/>
      <c r="I18" s="416"/>
      <c r="J18" s="186"/>
      <c r="K18" s="186"/>
      <c r="L18" s="186"/>
      <c r="M18" s="186"/>
      <c r="N18" s="186"/>
      <c r="O18" s="186"/>
    </row>
    <row r="19" spans="1:15" s="213" customFormat="1" ht="12.75" customHeight="1" x14ac:dyDescent="0.25">
      <c r="A19" s="415">
        <v>7</v>
      </c>
      <c r="B19" s="184"/>
      <c r="C19" s="185" t="s">
        <v>144</v>
      </c>
      <c r="D19" s="212"/>
      <c r="E19" s="212"/>
      <c r="F19" s="186">
        <v>149475</v>
      </c>
      <c r="G19" s="186">
        <v>155720</v>
      </c>
      <c r="H19" s="186">
        <v>160848</v>
      </c>
      <c r="I19" s="416">
        <v>157842</v>
      </c>
      <c r="J19" s="186">
        <v>156701</v>
      </c>
      <c r="K19" s="186">
        <v>169339</v>
      </c>
      <c r="L19" s="186">
        <v>179976</v>
      </c>
      <c r="M19" s="186">
        <v>186046</v>
      </c>
      <c r="N19" s="186">
        <v>192149</v>
      </c>
      <c r="O19" s="186">
        <v>198547</v>
      </c>
    </row>
    <row r="20" spans="1:15" s="213" customFormat="1" ht="12.75" customHeight="1" x14ac:dyDescent="0.25">
      <c r="A20" s="415">
        <v>8</v>
      </c>
      <c r="B20" s="184"/>
      <c r="C20" s="185" t="s">
        <v>146</v>
      </c>
      <c r="D20" s="184"/>
      <c r="E20" s="184"/>
      <c r="F20" s="186">
        <v>-1587</v>
      </c>
      <c r="G20" s="186">
        <v>-1522</v>
      </c>
      <c r="H20" s="186">
        <v>-1567</v>
      </c>
      <c r="I20" s="416">
        <v>-1903</v>
      </c>
      <c r="J20" s="186">
        <v>-1789</v>
      </c>
      <c r="K20" s="186">
        <v>-1948</v>
      </c>
      <c r="L20" s="186">
        <v>-1987</v>
      </c>
      <c r="M20" s="186">
        <v>-2027</v>
      </c>
      <c r="N20" s="186">
        <v>-2067</v>
      </c>
      <c r="O20" s="186">
        <v>-2109</v>
      </c>
    </row>
    <row r="21" spans="1:15" s="213" customFormat="1" ht="12.75" customHeight="1" x14ac:dyDescent="0.25">
      <c r="A21" s="415">
        <v>9</v>
      </c>
      <c r="B21" s="184"/>
      <c r="C21" s="188" t="s">
        <v>149</v>
      </c>
      <c r="D21" s="184"/>
      <c r="E21" s="184"/>
      <c r="F21" s="189">
        <v>147888</v>
      </c>
      <c r="G21" s="189">
        <v>154198</v>
      </c>
      <c r="H21" s="189">
        <v>159281</v>
      </c>
      <c r="I21" s="417">
        <v>155939</v>
      </c>
      <c r="J21" s="189">
        <v>154912</v>
      </c>
      <c r="K21" s="189">
        <v>167391</v>
      </c>
      <c r="L21" s="189">
        <v>177989</v>
      </c>
      <c r="M21" s="189">
        <v>184019</v>
      </c>
      <c r="N21" s="189">
        <v>190082</v>
      </c>
      <c r="O21" s="189">
        <v>196438</v>
      </c>
    </row>
    <row r="22" spans="1:15" s="213" customFormat="1" ht="12.75" customHeight="1" x14ac:dyDescent="0.25">
      <c r="A22" s="415">
        <v>10</v>
      </c>
      <c r="B22" s="184"/>
      <c r="C22" s="185" t="s">
        <v>150</v>
      </c>
      <c r="D22" s="184"/>
      <c r="E22" s="184"/>
      <c r="F22" s="186">
        <v>10403</v>
      </c>
      <c r="G22" s="186">
        <v>10747</v>
      </c>
      <c r="H22" s="186">
        <v>11752</v>
      </c>
      <c r="I22" s="416">
        <v>12461</v>
      </c>
      <c r="J22" s="186">
        <v>10902</v>
      </c>
      <c r="K22" s="186">
        <v>12437</v>
      </c>
      <c r="L22" s="186">
        <v>13236</v>
      </c>
      <c r="M22" s="186">
        <v>13622</v>
      </c>
      <c r="N22" s="186">
        <v>14122</v>
      </c>
      <c r="O22" s="186">
        <v>14782</v>
      </c>
    </row>
    <row r="23" spans="1:15" s="213" customFormat="1" ht="12.75" customHeight="1" x14ac:dyDescent="0.25">
      <c r="A23" s="415">
        <v>11</v>
      </c>
      <c r="B23" s="184"/>
      <c r="C23" s="188" t="s">
        <v>151</v>
      </c>
      <c r="D23" s="184"/>
      <c r="E23" s="184"/>
      <c r="F23" s="189">
        <v>158291</v>
      </c>
      <c r="G23" s="189">
        <v>164945</v>
      </c>
      <c r="H23" s="189">
        <v>171033</v>
      </c>
      <c r="I23" s="417">
        <v>168400</v>
      </c>
      <c r="J23" s="189">
        <v>165814</v>
      </c>
      <c r="K23" s="189">
        <v>179828</v>
      </c>
      <c r="L23" s="189">
        <v>191225</v>
      </c>
      <c r="M23" s="189">
        <v>197641</v>
      </c>
      <c r="N23" s="189">
        <v>204204</v>
      </c>
      <c r="O23" s="189">
        <v>211220</v>
      </c>
    </row>
    <row r="24" spans="1:15" s="213" customFormat="1" ht="6" customHeight="1" x14ac:dyDescent="0.25">
      <c r="A24" s="415"/>
      <c r="B24" s="184"/>
      <c r="C24" s="191"/>
      <c r="D24" s="184"/>
      <c r="E24" s="184"/>
      <c r="F24" s="186"/>
      <c r="G24" s="186"/>
      <c r="H24" s="186"/>
      <c r="I24" s="416"/>
      <c r="J24" s="186"/>
      <c r="K24" s="186"/>
      <c r="L24" s="186"/>
      <c r="M24" s="186"/>
      <c r="N24" s="186"/>
      <c r="O24" s="186"/>
    </row>
    <row r="25" spans="1:15" s="213" customFormat="1" ht="12.75" customHeight="1" x14ac:dyDescent="0.25">
      <c r="A25" s="415">
        <v>12</v>
      </c>
      <c r="B25" s="184"/>
      <c r="C25" s="191" t="s">
        <v>230</v>
      </c>
      <c r="D25" s="184"/>
      <c r="E25" s="184"/>
      <c r="F25" s="186">
        <v>67195</v>
      </c>
      <c r="G25" s="186">
        <v>66114</v>
      </c>
      <c r="H25" s="186">
        <v>65685</v>
      </c>
      <c r="I25" s="416">
        <v>69516</v>
      </c>
      <c r="J25" s="186">
        <v>55933</v>
      </c>
      <c r="K25" s="186">
        <v>78317</v>
      </c>
      <c r="L25" s="186">
        <v>94794</v>
      </c>
      <c r="M25" s="186">
        <v>94912</v>
      </c>
      <c r="N25" s="186">
        <v>95953</v>
      </c>
      <c r="O25" s="186">
        <v>97172</v>
      </c>
    </row>
    <row r="26" spans="1:15" s="213" customFormat="1" ht="12.75" customHeight="1" x14ac:dyDescent="0.25">
      <c r="A26" s="415">
        <v>13</v>
      </c>
      <c r="B26" s="184"/>
      <c r="C26" s="186" t="s">
        <v>154</v>
      </c>
      <c r="D26" s="184"/>
      <c r="E26" s="184"/>
      <c r="F26" s="418" t="s">
        <v>362</v>
      </c>
      <c r="G26" s="418" t="s">
        <v>362</v>
      </c>
      <c r="H26" s="418">
        <v>0</v>
      </c>
      <c r="I26" s="416">
        <v>0</v>
      </c>
      <c r="J26" s="186">
        <v>99</v>
      </c>
      <c r="K26" s="186">
        <v>123</v>
      </c>
      <c r="L26" s="186">
        <v>-128</v>
      </c>
      <c r="M26" s="186">
        <v>0</v>
      </c>
      <c r="N26" s="186">
        <v>0</v>
      </c>
      <c r="O26" s="186">
        <v>0</v>
      </c>
    </row>
    <row r="27" spans="1:15" s="213" customFormat="1" ht="12.75" customHeight="1" x14ac:dyDescent="0.25">
      <c r="A27" s="415">
        <v>14</v>
      </c>
      <c r="B27" s="184"/>
      <c r="C27" s="191" t="s">
        <v>155</v>
      </c>
      <c r="D27" s="184"/>
      <c r="E27" s="184"/>
      <c r="F27" s="189">
        <v>67195</v>
      </c>
      <c r="G27" s="189">
        <v>66114</v>
      </c>
      <c r="H27" s="189">
        <v>65685</v>
      </c>
      <c r="I27" s="417">
        <v>69516</v>
      </c>
      <c r="J27" s="189">
        <v>56032</v>
      </c>
      <c r="K27" s="189">
        <v>78440</v>
      </c>
      <c r="L27" s="189">
        <v>94666</v>
      </c>
      <c r="M27" s="189">
        <v>94912</v>
      </c>
      <c r="N27" s="189">
        <v>95953</v>
      </c>
      <c r="O27" s="189">
        <v>97172</v>
      </c>
    </row>
    <row r="28" spans="1:15" s="213" customFormat="1" ht="6" customHeight="1" x14ac:dyDescent="0.25">
      <c r="A28" s="415"/>
      <c r="B28" s="184"/>
      <c r="C28" s="191"/>
      <c r="D28" s="184"/>
      <c r="E28" s="184"/>
      <c r="F28" s="186"/>
      <c r="G28" s="186"/>
      <c r="H28" s="186"/>
      <c r="I28" s="416"/>
      <c r="J28" s="186"/>
      <c r="K28" s="186"/>
      <c r="L28" s="186"/>
      <c r="M28" s="186"/>
      <c r="N28" s="186"/>
      <c r="O28" s="186"/>
    </row>
    <row r="29" spans="1:15" s="213" customFormat="1" ht="12.75" customHeight="1" x14ac:dyDescent="0.25">
      <c r="A29" s="415">
        <v>15</v>
      </c>
      <c r="B29" s="184"/>
      <c r="C29" s="187" t="s">
        <v>156</v>
      </c>
      <c r="D29" s="184"/>
      <c r="E29" s="184"/>
      <c r="F29" s="186">
        <v>10236</v>
      </c>
      <c r="G29" s="186">
        <v>11852</v>
      </c>
      <c r="H29" s="186">
        <v>10491</v>
      </c>
      <c r="I29" s="416">
        <v>11100</v>
      </c>
      <c r="J29" s="186">
        <v>11792</v>
      </c>
      <c r="K29" s="186">
        <v>12330</v>
      </c>
      <c r="L29" s="186">
        <v>12387</v>
      </c>
      <c r="M29" s="186">
        <v>13770</v>
      </c>
      <c r="N29" s="186">
        <v>14430</v>
      </c>
      <c r="O29" s="186">
        <v>15027</v>
      </c>
    </row>
    <row r="30" spans="1:15" s="213" customFormat="1" ht="12.75" customHeight="1" x14ac:dyDescent="0.25">
      <c r="A30" s="415">
        <v>16</v>
      </c>
      <c r="B30" s="184"/>
      <c r="C30" s="185" t="s">
        <v>157</v>
      </c>
      <c r="D30" s="184"/>
      <c r="E30" s="184"/>
      <c r="F30" s="186">
        <v>996</v>
      </c>
      <c r="G30" s="186">
        <v>1006</v>
      </c>
      <c r="H30" s="186">
        <v>908</v>
      </c>
      <c r="I30" s="416">
        <v>1013</v>
      </c>
      <c r="J30" s="186">
        <v>641</v>
      </c>
      <c r="K30" s="186">
        <v>1093</v>
      </c>
      <c r="L30" s="186">
        <v>1098</v>
      </c>
      <c r="M30" s="186">
        <v>1192</v>
      </c>
      <c r="N30" s="186">
        <v>1206</v>
      </c>
      <c r="O30" s="186">
        <v>1249</v>
      </c>
    </row>
    <row r="31" spans="1:15" s="213" customFormat="1" ht="12.75" customHeight="1" x14ac:dyDescent="0.25">
      <c r="A31" s="415">
        <v>17</v>
      </c>
      <c r="B31" s="184"/>
      <c r="C31" s="191" t="s">
        <v>158</v>
      </c>
      <c r="D31" s="184"/>
      <c r="E31" s="184"/>
      <c r="F31" s="189">
        <v>78427</v>
      </c>
      <c r="G31" s="189">
        <v>78972</v>
      </c>
      <c r="H31" s="189">
        <v>77083</v>
      </c>
      <c r="I31" s="417">
        <v>81629</v>
      </c>
      <c r="J31" s="189">
        <v>68465</v>
      </c>
      <c r="K31" s="189">
        <v>91863</v>
      </c>
      <c r="L31" s="189">
        <v>108151</v>
      </c>
      <c r="M31" s="189">
        <v>109874</v>
      </c>
      <c r="N31" s="189">
        <v>111589</v>
      </c>
      <c r="O31" s="189">
        <v>113448</v>
      </c>
    </row>
    <row r="32" spans="1:15" s="213" customFormat="1" ht="6" customHeight="1" x14ac:dyDescent="0.25">
      <c r="A32" s="415"/>
      <c r="B32" s="184"/>
      <c r="C32" s="191"/>
      <c r="D32" s="184"/>
      <c r="E32" s="184"/>
      <c r="F32" s="186"/>
      <c r="G32" s="186"/>
      <c r="H32" s="186"/>
      <c r="I32" s="416"/>
      <c r="J32" s="186"/>
      <c r="K32" s="186"/>
      <c r="L32" s="186"/>
      <c r="M32" s="186"/>
      <c r="N32" s="186"/>
      <c r="O32" s="186"/>
    </row>
    <row r="33" spans="1:17" s="213" customFormat="1" ht="12.75" customHeight="1" x14ac:dyDescent="0.25">
      <c r="A33" s="415">
        <v>18</v>
      </c>
      <c r="B33" s="184"/>
      <c r="C33" s="191" t="s">
        <v>159</v>
      </c>
      <c r="D33" s="184"/>
      <c r="E33" s="184"/>
      <c r="F33" s="186"/>
      <c r="G33" s="186"/>
      <c r="H33" s="186"/>
      <c r="I33" s="416"/>
      <c r="J33" s="186"/>
      <c r="K33" s="186"/>
      <c r="L33" s="186"/>
      <c r="M33" s="186"/>
      <c r="N33" s="186"/>
      <c r="O33" s="186"/>
    </row>
    <row r="34" spans="1:17" s="213" customFormat="1" ht="12.75" customHeight="1" x14ac:dyDescent="0.25">
      <c r="A34" s="415">
        <v>19</v>
      </c>
      <c r="B34" s="184"/>
      <c r="C34" s="185" t="s">
        <v>160</v>
      </c>
      <c r="D34" s="184"/>
      <c r="E34" s="184"/>
      <c r="F34" s="186">
        <v>8545</v>
      </c>
      <c r="G34" s="186">
        <v>8580</v>
      </c>
      <c r="H34" s="186">
        <v>9431</v>
      </c>
      <c r="I34" s="416">
        <v>8910</v>
      </c>
      <c r="J34" s="186">
        <v>7851</v>
      </c>
      <c r="K34" s="186">
        <v>8160</v>
      </c>
      <c r="L34" s="186">
        <v>8202</v>
      </c>
      <c r="M34" s="186">
        <v>8878</v>
      </c>
      <c r="N34" s="186">
        <v>9228</v>
      </c>
      <c r="O34" s="186">
        <v>9553</v>
      </c>
    </row>
    <row r="35" spans="1:17" s="213" customFormat="1" ht="12.75" customHeight="1" x14ac:dyDescent="0.25">
      <c r="A35" s="415">
        <v>20</v>
      </c>
      <c r="B35" s="184"/>
      <c r="C35" s="187" t="s">
        <v>161</v>
      </c>
      <c r="D35" s="184"/>
      <c r="E35" s="184"/>
      <c r="F35" s="186">
        <v>34025</v>
      </c>
      <c r="G35" s="186">
        <v>34138</v>
      </c>
      <c r="H35" s="186">
        <v>35256</v>
      </c>
      <c r="I35" s="416">
        <v>34788</v>
      </c>
      <c r="J35" s="186">
        <v>34142</v>
      </c>
      <c r="K35" s="186">
        <v>33655</v>
      </c>
      <c r="L35" s="186">
        <v>32228</v>
      </c>
      <c r="M35" s="186">
        <v>32649</v>
      </c>
      <c r="N35" s="186">
        <v>31758</v>
      </c>
      <c r="O35" s="186">
        <v>30936</v>
      </c>
    </row>
    <row r="36" spans="1:17" s="213" customFormat="1" ht="12.75" customHeight="1" x14ac:dyDescent="0.25">
      <c r="A36" s="415">
        <v>21</v>
      </c>
      <c r="B36" s="184"/>
      <c r="C36" s="187" t="s">
        <v>162</v>
      </c>
      <c r="D36" s="184"/>
      <c r="E36" s="184"/>
      <c r="F36" s="186">
        <v>4484</v>
      </c>
      <c r="G36" s="186">
        <v>4672</v>
      </c>
      <c r="H36" s="186">
        <v>4825</v>
      </c>
      <c r="I36" s="416">
        <v>4735</v>
      </c>
      <c r="J36" s="186">
        <v>4701</v>
      </c>
      <c r="K36" s="186">
        <v>5080</v>
      </c>
      <c r="L36" s="186">
        <v>5399</v>
      </c>
      <c r="M36" s="186">
        <v>5581</v>
      </c>
      <c r="N36" s="186">
        <v>5764</v>
      </c>
      <c r="O36" s="186">
        <v>5956</v>
      </c>
    </row>
    <row r="37" spans="1:17" s="213" customFormat="1" ht="12.75" customHeight="1" x14ac:dyDescent="0.25">
      <c r="A37" s="415">
        <v>22</v>
      </c>
      <c r="B37" s="184"/>
      <c r="C37" s="187" t="s">
        <v>163</v>
      </c>
      <c r="D37" s="184"/>
      <c r="E37" s="184"/>
      <c r="F37" s="186">
        <v>13</v>
      </c>
      <c r="G37" s="186">
        <v>9</v>
      </c>
      <c r="H37" s="186">
        <v>8</v>
      </c>
      <c r="I37" s="416">
        <v>12</v>
      </c>
      <c r="J37" s="186">
        <v>13</v>
      </c>
      <c r="K37" s="186">
        <v>12</v>
      </c>
      <c r="L37" s="186">
        <v>11</v>
      </c>
      <c r="M37" s="186">
        <v>25</v>
      </c>
      <c r="N37" s="186">
        <v>44</v>
      </c>
      <c r="O37" s="186">
        <v>63</v>
      </c>
    </row>
    <row r="38" spans="1:17" s="213" customFormat="1" ht="12.75" customHeight="1" x14ac:dyDescent="0.25">
      <c r="A38" s="415">
        <v>23</v>
      </c>
      <c r="B38" s="184"/>
      <c r="C38" s="191" t="s">
        <v>164</v>
      </c>
      <c r="D38" s="184"/>
      <c r="E38" s="184"/>
      <c r="F38" s="189">
        <v>47067</v>
      </c>
      <c r="G38" s="189">
        <v>47399</v>
      </c>
      <c r="H38" s="189">
        <v>49520</v>
      </c>
      <c r="I38" s="417">
        <v>48445</v>
      </c>
      <c r="J38" s="189">
        <v>46707</v>
      </c>
      <c r="K38" s="189">
        <v>46907</v>
      </c>
      <c r="L38" s="189">
        <v>45840</v>
      </c>
      <c r="M38" s="189">
        <v>47133</v>
      </c>
      <c r="N38" s="189">
        <v>46794</v>
      </c>
      <c r="O38" s="189">
        <v>46508</v>
      </c>
    </row>
    <row r="39" spans="1:17" s="213" customFormat="1" ht="6" customHeight="1" x14ac:dyDescent="0.25">
      <c r="A39" s="415"/>
      <c r="B39" s="184"/>
      <c r="C39" s="186"/>
      <c r="D39" s="184"/>
      <c r="E39" s="184"/>
      <c r="F39" s="186"/>
      <c r="G39" s="186"/>
      <c r="H39" s="186"/>
      <c r="I39" s="416"/>
      <c r="J39" s="186"/>
      <c r="K39" s="186"/>
      <c r="L39" s="186"/>
      <c r="M39" s="186"/>
      <c r="N39" s="186"/>
      <c r="O39" s="186"/>
    </row>
    <row r="40" spans="1:17" s="213" customFormat="1" ht="12.75" customHeight="1" x14ac:dyDescent="0.25">
      <c r="A40" s="415">
        <v>24</v>
      </c>
      <c r="B40" s="184"/>
      <c r="C40" s="188" t="s">
        <v>165</v>
      </c>
      <c r="D40" s="184"/>
      <c r="E40" s="184"/>
      <c r="F40" s="189">
        <v>32797</v>
      </c>
      <c r="G40" s="189">
        <v>38574</v>
      </c>
      <c r="H40" s="189">
        <v>44431</v>
      </c>
      <c r="I40" s="417">
        <v>38326</v>
      </c>
      <c r="J40" s="189">
        <v>50642</v>
      </c>
      <c r="K40" s="189">
        <v>41058</v>
      </c>
      <c r="L40" s="189">
        <v>37234</v>
      </c>
      <c r="M40" s="189">
        <v>40634</v>
      </c>
      <c r="N40" s="189">
        <v>45821</v>
      </c>
      <c r="O40" s="189">
        <v>51264</v>
      </c>
      <c r="Q40" s="192"/>
    </row>
    <row r="41" spans="1:17" s="213" customFormat="1" ht="6" customHeight="1" x14ac:dyDescent="0.25">
      <c r="A41" s="415"/>
      <c r="B41" s="184"/>
      <c r="C41" s="191"/>
      <c r="D41" s="184"/>
      <c r="E41" s="184"/>
      <c r="F41" s="191"/>
      <c r="G41" s="191"/>
      <c r="H41" s="191"/>
      <c r="I41" s="419"/>
      <c r="J41" s="191"/>
      <c r="K41" s="191"/>
      <c r="L41" s="191"/>
      <c r="M41" s="191"/>
      <c r="N41" s="191"/>
      <c r="O41" s="191"/>
    </row>
    <row r="42" spans="1:17" s="213" customFormat="1" ht="12.75" customHeight="1" x14ac:dyDescent="0.25">
      <c r="A42" s="415">
        <v>25</v>
      </c>
      <c r="B42" s="184"/>
      <c r="C42" s="191" t="s">
        <v>166</v>
      </c>
      <c r="D42" s="184"/>
      <c r="E42" s="184"/>
      <c r="F42" s="186">
        <v>5191</v>
      </c>
      <c r="G42" s="186">
        <v>6348</v>
      </c>
      <c r="H42" s="186">
        <v>11349</v>
      </c>
      <c r="I42" s="416">
        <v>-723</v>
      </c>
      <c r="J42" s="186">
        <v>5038</v>
      </c>
      <c r="K42" s="186">
        <v>15991</v>
      </c>
      <c r="L42" s="186">
        <v>10268</v>
      </c>
      <c r="M42" s="186">
        <v>10188</v>
      </c>
      <c r="N42" s="186">
        <v>9796</v>
      </c>
      <c r="O42" s="186">
        <v>9421</v>
      </c>
    </row>
    <row r="43" spans="1:17" s="213" customFormat="1" ht="12.75" customHeight="1" x14ac:dyDescent="0.25">
      <c r="A43" s="415">
        <v>26</v>
      </c>
      <c r="B43" s="184"/>
      <c r="C43" s="186" t="s">
        <v>167</v>
      </c>
      <c r="D43" s="184"/>
      <c r="E43" s="184"/>
      <c r="F43" s="418" t="s">
        <v>362</v>
      </c>
      <c r="G43" s="418" t="s">
        <v>362</v>
      </c>
      <c r="H43" s="418">
        <v>828</v>
      </c>
      <c r="I43" s="416">
        <v>280</v>
      </c>
      <c r="J43" s="186">
        <v>4</v>
      </c>
      <c r="K43" s="186">
        <v>187</v>
      </c>
      <c r="L43" s="186">
        <v>225</v>
      </c>
      <c r="M43" s="186">
        <v>106</v>
      </c>
      <c r="N43" s="186">
        <v>80</v>
      </c>
      <c r="O43" s="186">
        <v>54</v>
      </c>
    </row>
    <row r="44" spans="1:17" s="213" customFormat="1" ht="12.75" customHeight="1" x14ac:dyDescent="0.25">
      <c r="A44" s="415">
        <v>27</v>
      </c>
      <c r="B44" s="184"/>
      <c r="C44" s="191" t="s">
        <v>168</v>
      </c>
      <c r="D44" s="184"/>
      <c r="E44" s="184"/>
      <c r="F44" s="195">
        <v>5191</v>
      </c>
      <c r="G44" s="195">
        <v>6348</v>
      </c>
      <c r="H44" s="195">
        <v>12177</v>
      </c>
      <c r="I44" s="420">
        <v>-443</v>
      </c>
      <c r="J44" s="195">
        <v>5042</v>
      </c>
      <c r="K44" s="195">
        <v>16178</v>
      </c>
      <c r="L44" s="195">
        <v>10493</v>
      </c>
      <c r="M44" s="195">
        <v>10294</v>
      </c>
      <c r="N44" s="195">
        <v>9876</v>
      </c>
      <c r="O44" s="195">
        <v>9475</v>
      </c>
    </row>
    <row r="45" spans="1:17" s="213" customFormat="1" ht="12.75" customHeight="1" x14ac:dyDescent="0.25">
      <c r="A45" s="415">
        <v>28</v>
      </c>
      <c r="B45" s="184"/>
      <c r="C45" s="191" t="s">
        <v>169</v>
      </c>
      <c r="D45" s="184"/>
      <c r="E45" s="184"/>
      <c r="F45" s="191">
        <v>0</v>
      </c>
      <c r="G45" s="191">
        <v>0</v>
      </c>
      <c r="H45" s="191">
        <v>115</v>
      </c>
      <c r="I45" s="419">
        <v>0</v>
      </c>
      <c r="J45" s="191">
        <v>6</v>
      </c>
      <c r="K45" s="191">
        <v>0</v>
      </c>
      <c r="L45" s="191">
        <v>0</v>
      </c>
      <c r="M45" s="191">
        <v>0</v>
      </c>
      <c r="N45" s="191">
        <v>0</v>
      </c>
      <c r="O45" s="191">
        <v>0</v>
      </c>
    </row>
    <row r="46" spans="1:17" s="213" customFormat="1" ht="6" customHeight="1" x14ac:dyDescent="0.25">
      <c r="A46" s="415"/>
      <c r="B46" s="184"/>
      <c r="C46" s="188"/>
      <c r="D46" s="184"/>
      <c r="E46" s="184"/>
      <c r="F46" s="186"/>
      <c r="G46" s="186"/>
      <c r="H46" s="186"/>
      <c r="I46" s="416"/>
      <c r="J46" s="186"/>
      <c r="K46" s="186"/>
      <c r="L46" s="186"/>
      <c r="M46" s="186"/>
      <c r="N46" s="186"/>
      <c r="O46" s="186"/>
    </row>
    <row r="47" spans="1:17" s="213" customFormat="1" ht="12.75" customHeight="1" x14ac:dyDescent="0.2">
      <c r="A47" s="315">
        <v>29</v>
      </c>
      <c r="B47" s="184"/>
      <c r="C47" s="188" t="s">
        <v>170</v>
      </c>
      <c r="D47" s="191"/>
      <c r="E47" s="191"/>
      <c r="F47" s="189">
        <v>37988</v>
      </c>
      <c r="G47" s="189">
        <v>44922</v>
      </c>
      <c r="H47" s="189">
        <v>56721</v>
      </c>
      <c r="I47" s="417">
        <v>37883</v>
      </c>
      <c r="J47" s="189">
        <v>55690</v>
      </c>
      <c r="K47" s="189">
        <v>57236</v>
      </c>
      <c r="L47" s="189">
        <v>47727</v>
      </c>
      <c r="M47" s="189">
        <v>50928</v>
      </c>
      <c r="N47" s="189">
        <v>55697</v>
      </c>
      <c r="O47" s="189">
        <v>60739</v>
      </c>
    </row>
    <row r="48" spans="1:17" s="168" customFormat="1" ht="6" customHeight="1" x14ac:dyDescent="0.2">
      <c r="A48" s="315"/>
      <c r="B48" s="184"/>
      <c r="C48" s="187"/>
      <c r="D48" s="184"/>
      <c r="E48" s="184"/>
      <c r="F48" s="186"/>
      <c r="G48" s="186"/>
      <c r="H48" s="186"/>
      <c r="I48" s="416"/>
      <c r="J48" s="186"/>
      <c r="K48" s="186"/>
      <c r="L48" s="186"/>
      <c r="M48" s="186"/>
      <c r="N48" s="186"/>
      <c r="O48" s="186"/>
    </row>
    <row r="49" spans="1:16" ht="12.75" customHeight="1" x14ac:dyDescent="0.25">
      <c r="A49" s="315">
        <v>30</v>
      </c>
      <c r="B49" s="212"/>
      <c r="C49" s="37" t="s">
        <v>171</v>
      </c>
      <c r="D49" s="421"/>
      <c r="E49" s="421"/>
      <c r="F49" s="422">
        <v>0</v>
      </c>
      <c r="G49" s="422">
        <v>0</v>
      </c>
      <c r="H49" s="422">
        <v>828</v>
      </c>
      <c r="I49" s="423">
        <v>280</v>
      </c>
      <c r="J49" s="422">
        <v>-95</v>
      </c>
      <c r="K49" s="424">
        <v>64</v>
      </c>
      <c r="L49" s="422">
        <v>353</v>
      </c>
      <c r="M49" s="422">
        <v>106</v>
      </c>
      <c r="N49" s="422">
        <v>80</v>
      </c>
      <c r="O49" s="422">
        <v>54</v>
      </c>
      <c r="P49" s="168"/>
    </row>
    <row r="50" spans="1:16" x14ac:dyDescent="0.25">
      <c r="A50" s="426"/>
      <c r="B50" s="184"/>
      <c r="C50" s="168" t="s">
        <v>363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</row>
    <row r="51" spans="1:16" x14ac:dyDescent="0.25">
      <c r="A51" s="426"/>
      <c r="B51" s="184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</row>
    <row r="52" spans="1:16" x14ac:dyDescent="0.25">
      <c r="A52" s="426"/>
      <c r="B52" s="184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</row>
    <row r="53" spans="1:16" x14ac:dyDescent="0.25">
      <c r="A53" s="426"/>
      <c r="B53" s="184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</row>
    <row r="54" spans="1:16" x14ac:dyDescent="0.25">
      <c r="A54" s="426"/>
      <c r="B54" s="184"/>
      <c r="C54" s="168"/>
      <c r="D54" s="168"/>
      <c r="E54" s="168"/>
      <c r="F54" s="168"/>
      <c r="G54" s="168"/>
      <c r="H54" s="168"/>
      <c r="I54" s="168"/>
      <c r="J54" s="168"/>
      <c r="K54" s="168"/>
      <c r="L54" s="197"/>
      <c r="M54" s="197"/>
      <c r="N54" s="197"/>
      <c r="O54" s="168"/>
      <c r="P54" s="168"/>
    </row>
    <row r="55" spans="1:16" x14ac:dyDescent="0.25">
      <c r="A55" s="426"/>
      <c r="B55" s="184"/>
      <c r="C55" s="168"/>
      <c r="D55" s="168"/>
      <c r="E55" s="168"/>
      <c r="F55" s="168"/>
      <c r="G55" s="168"/>
      <c r="H55" s="168"/>
      <c r="I55" s="168"/>
      <c r="J55" s="168"/>
      <c r="K55" s="168"/>
      <c r="L55" s="197"/>
      <c r="M55" s="197"/>
      <c r="N55" s="197"/>
      <c r="O55" s="197"/>
      <c r="P55" s="168"/>
    </row>
    <row r="56" spans="1:16" x14ac:dyDescent="0.25">
      <c r="A56" s="426"/>
      <c r="B56" s="184"/>
      <c r="C56" s="168"/>
      <c r="D56" s="168"/>
      <c r="E56" s="168"/>
      <c r="F56" s="168"/>
      <c r="G56" s="168"/>
      <c r="H56" s="168"/>
      <c r="I56" s="168"/>
      <c r="J56" s="168"/>
      <c r="K56" s="168"/>
      <c r="L56" s="197"/>
      <c r="M56" s="197"/>
      <c r="N56" s="197"/>
      <c r="O56" s="197"/>
      <c r="P56" s="168"/>
    </row>
    <row r="57" spans="1:16" x14ac:dyDescent="0.25">
      <c r="A57" s="426"/>
      <c r="B57" s="184"/>
      <c r="C57" s="168"/>
      <c r="D57" s="168"/>
      <c r="E57" s="168"/>
      <c r="F57" s="168"/>
      <c r="G57" s="168"/>
      <c r="H57" s="168"/>
      <c r="I57" s="168"/>
      <c r="J57" s="168"/>
      <c r="K57" s="168"/>
      <c r="L57" s="197"/>
      <c r="M57" s="197"/>
      <c r="N57" s="197"/>
      <c r="O57" s="197"/>
      <c r="P57" s="168"/>
    </row>
    <row r="58" spans="1:16" x14ac:dyDescent="0.25">
      <c r="A58" s="426"/>
      <c r="B58" s="184"/>
      <c r="C58" s="168"/>
      <c r="D58" s="168"/>
      <c r="E58" s="168"/>
      <c r="F58" s="168"/>
      <c r="G58" s="168"/>
      <c r="H58" s="168"/>
      <c r="I58" s="168"/>
      <c r="J58" s="168"/>
      <c r="K58" s="168"/>
      <c r="L58" s="198"/>
      <c r="M58" s="198"/>
      <c r="N58" s="197"/>
      <c r="O58" s="197"/>
      <c r="P58" s="168"/>
    </row>
    <row r="59" spans="1:16" x14ac:dyDescent="0.25">
      <c r="A59" s="426"/>
      <c r="B59" s="184"/>
      <c r="C59" s="168"/>
      <c r="D59" s="168"/>
      <c r="E59" s="168"/>
      <c r="F59" s="168"/>
      <c r="G59" s="168"/>
      <c r="H59" s="168"/>
      <c r="I59" s="168"/>
      <c r="J59" s="168"/>
      <c r="K59" s="168"/>
      <c r="L59" s="197"/>
      <c r="M59" s="197"/>
      <c r="N59" s="197"/>
      <c r="O59" s="197"/>
      <c r="P59" s="168"/>
    </row>
    <row r="60" spans="1:16" x14ac:dyDescent="0.25">
      <c r="A60" s="426"/>
      <c r="B60" s="184"/>
      <c r="C60" s="168"/>
      <c r="D60" s="168"/>
      <c r="E60" s="168"/>
      <c r="F60" s="168"/>
      <c r="G60" s="168"/>
      <c r="H60" s="168"/>
      <c r="I60" s="168"/>
      <c r="J60" s="168"/>
      <c r="K60" s="168"/>
      <c r="L60" s="197"/>
      <c r="M60" s="197"/>
      <c r="N60" s="197"/>
      <c r="O60" s="197"/>
      <c r="P60" s="168"/>
    </row>
    <row r="61" spans="1:16" x14ac:dyDescent="0.25">
      <c r="A61" s="426"/>
      <c r="B61" s="184"/>
      <c r="C61" s="168"/>
      <c r="D61" s="168"/>
      <c r="E61" s="168"/>
      <c r="F61" s="168"/>
      <c r="G61" s="168"/>
      <c r="H61" s="168"/>
      <c r="I61" s="168"/>
      <c r="J61" s="168"/>
      <c r="K61" s="168"/>
      <c r="L61" s="197"/>
      <c r="M61" s="197"/>
      <c r="N61" s="197"/>
      <c r="O61" s="197"/>
      <c r="P61" s="168"/>
    </row>
    <row r="62" spans="1:16" x14ac:dyDescent="0.25">
      <c r="A62" s="426"/>
      <c r="L62" s="428"/>
      <c r="M62" s="428"/>
      <c r="N62" s="428"/>
      <c r="O62" s="428"/>
    </row>
    <row r="63" spans="1:16" x14ac:dyDescent="0.25">
      <c r="A63" s="426"/>
      <c r="L63" s="429"/>
      <c r="M63" s="429"/>
      <c r="N63" s="428"/>
      <c r="O63" s="428"/>
    </row>
    <row r="64" spans="1:16" x14ac:dyDescent="0.25">
      <c r="L64" s="428"/>
      <c r="M64" s="428"/>
      <c r="N64" s="428"/>
      <c r="O64" s="428"/>
    </row>
    <row r="65" spans="12:15" x14ac:dyDescent="0.25">
      <c r="L65" s="429"/>
      <c r="M65" s="429"/>
      <c r="N65" s="428"/>
      <c r="O65" s="428"/>
    </row>
    <row r="66" spans="12:15" x14ac:dyDescent="0.25">
      <c r="L66" s="428"/>
      <c r="M66" s="428"/>
      <c r="N66" s="428"/>
      <c r="O66" s="428"/>
    </row>
    <row r="67" spans="12:15" x14ac:dyDescent="0.25">
      <c r="L67" s="428"/>
      <c r="M67" s="428"/>
      <c r="N67" s="428"/>
      <c r="O67" s="428"/>
    </row>
    <row r="68" spans="12:15" x14ac:dyDescent="0.25">
      <c r="L68" s="428"/>
      <c r="M68" s="428"/>
      <c r="N68" s="428"/>
      <c r="O68" s="428"/>
    </row>
    <row r="69" spans="12:15" x14ac:dyDescent="0.25">
      <c r="M69" s="428"/>
      <c r="N69" s="428"/>
      <c r="O69" s="428"/>
    </row>
  </sheetData>
  <printOptions horizontalCentered="1"/>
  <pageMargins left="0.75" right="0.75" top="0.5" bottom="0.8" header="0" footer="0.5"/>
  <pageSetup scale="74" orientation="portrait" r:id="rId1"/>
  <headerFooter>
    <oddFooter>&amp;L&amp;"Verdana,Bold"&amp;10Manitoba Public Insurance&amp;C&amp;"Verdana,Bold"&amp;10&amp;P of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4"/>
  <sheetViews>
    <sheetView showGridLines="0" zoomScaleNormal="100" zoomScaleSheetLayoutView="90" workbookViewId="0">
      <selection activeCell="M12" sqref="M12"/>
    </sheetView>
  </sheetViews>
  <sheetFormatPr defaultColWidth="8.85546875" defaultRowHeight="16.5" x14ac:dyDescent="0.3"/>
  <cols>
    <col min="1" max="1" width="4.42578125" style="415" customWidth="1"/>
    <col min="2" max="2" width="31.140625" style="389" customWidth="1"/>
    <col min="3" max="4" width="10.7109375" style="389" customWidth="1"/>
    <col min="5" max="5" width="10.7109375" style="445" customWidth="1"/>
    <col min="6" max="6" width="3.7109375" style="446" customWidth="1"/>
    <col min="7" max="7" width="10.5703125" style="389" bestFit="1" customWidth="1"/>
    <col min="8" max="8" width="10" style="389" customWidth="1"/>
    <col min="9" max="16384" width="8.85546875" style="389"/>
  </cols>
  <sheetData>
    <row r="1" spans="1:11" s="223" customFormat="1" ht="15.75" x14ac:dyDescent="0.25">
      <c r="A1" s="154" t="s">
        <v>364</v>
      </c>
      <c r="B1" s="222"/>
      <c r="C1" s="222"/>
      <c r="D1" s="222"/>
      <c r="E1" s="222"/>
      <c r="F1" s="222"/>
      <c r="G1" s="222"/>
      <c r="H1" s="222"/>
    </row>
    <row r="2" spans="1:11" s="226" customFormat="1" ht="15.75" x14ac:dyDescent="0.25">
      <c r="A2" s="159" t="s">
        <v>365</v>
      </c>
      <c r="B2" s="222"/>
      <c r="C2" s="222"/>
      <c r="D2" s="222"/>
      <c r="E2" s="222"/>
      <c r="F2" s="222"/>
      <c r="G2" s="222"/>
      <c r="H2" s="222"/>
    </row>
    <row r="3" spans="1:11" x14ac:dyDescent="0.3">
      <c r="B3" s="213"/>
      <c r="C3" s="213"/>
      <c r="D3" s="213"/>
      <c r="E3" s="316"/>
      <c r="F3" s="38"/>
      <c r="G3" s="213"/>
      <c r="H3" s="213"/>
      <c r="I3" s="213"/>
      <c r="J3" s="213"/>
      <c r="K3" s="213"/>
    </row>
    <row r="4" spans="1:11" x14ac:dyDescent="0.3">
      <c r="B4" s="213"/>
      <c r="C4" s="213"/>
      <c r="D4" s="213"/>
      <c r="E4" s="316"/>
      <c r="F4" s="38"/>
      <c r="G4" s="213"/>
      <c r="H4" s="213"/>
      <c r="I4" s="213"/>
      <c r="J4" s="213"/>
      <c r="K4" s="213"/>
    </row>
    <row r="5" spans="1:11" x14ac:dyDescent="0.3">
      <c r="B5" s="213"/>
      <c r="C5" s="213"/>
      <c r="D5" s="213"/>
      <c r="E5" s="316"/>
      <c r="F5" s="38"/>
      <c r="G5" s="213"/>
      <c r="H5" s="213"/>
      <c r="I5" s="213"/>
      <c r="J5" s="213"/>
      <c r="K5" s="213"/>
    </row>
    <row r="6" spans="1:11" s="310" customFormat="1" ht="11.25" customHeight="1" x14ac:dyDescent="0.25">
      <c r="A6" s="415" t="s">
        <v>0</v>
      </c>
      <c r="B6" s="172"/>
      <c r="C6" s="431"/>
      <c r="D6" s="431"/>
      <c r="E6" s="213"/>
      <c r="F6" s="386"/>
      <c r="G6" s="213"/>
      <c r="H6" s="213"/>
      <c r="I6" s="213"/>
      <c r="J6" s="213"/>
      <c r="K6" s="213"/>
    </row>
    <row r="7" spans="1:11" s="310" customFormat="1" ht="11.25" customHeight="1" x14ac:dyDescent="0.25">
      <c r="A7" s="415" t="s">
        <v>1</v>
      </c>
      <c r="C7" s="432"/>
      <c r="D7" s="432"/>
      <c r="E7" s="38"/>
      <c r="F7" s="433"/>
      <c r="G7" s="263" t="s">
        <v>221</v>
      </c>
      <c r="H7" s="263"/>
      <c r="I7" s="213"/>
      <c r="J7" s="213"/>
      <c r="K7" s="213"/>
    </row>
    <row r="8" spans="1:11" s="310" customFormat="1" ht="12" customHeight="1" x14ac:dyDescent="0.25">
      <c r="A8" s="415">
        <v>1</v>
      </c>
      <c r="B8" s="177"/>
      <c r="C8" s="434" t="s">
        <v>366</v>
      </c>
      <c r="D8" s="434" t="s">
        <v>367</v>
      </c>
      <c r="E8" s="435" t="s">
        <v>224</v>
      </c>
      <c r="F8" s="436"/>
      <c r="G8" s="437" t="s">
        <v>226</v>
      </c>
      <c r="H8" s="263"/>
      <c r="I8" s="213"/>
      <c r="J8" s="213"/>
      <c r="K8" s="213"/>
    </row>
    <row r="9" spans="1:11" s="310" customFormat="1" ht="12" customHeight="1" x14ac:dyDescent="0.25">
      <c r="A9" s="415">
        <v>2</v>
      </c>
      <c r="B9" s="352" t="s">
        <v>227</v>
      </c>
      <c r="C9" s="438" t="s">
        <v>228</v>
      </c>
      <c r="D9" s="438" t="s">
        <v>228</v>
      </c>
      <c r="E9" s="438" t="s">
        <v>228</v>
      </c>
      <c r="F9" s="439"/>
      <c r="G9" s="440" t="s">
        <v>229</v>
      </c>
      <c r="H9" s="440"/>
      <c r="I9" s="213"/>
      <c r="J9" s="213"/>
      <c r="K9" s="213"/>
    </row>
    <row r="10" spans="1:11" s="310" customFormat="1" ht="12" customHeight="1" x14ac:dyDescent="0.25">
      <c r="A10" s="415">
        <v>3</v>
      </c>
      <c r="B10" s="188" t="s">
        <v>246</v>
      </c>
      <c r="C10" s="168"/>
      <c r="D10" s="168"/>
      <c r="E10" s="213"/>
      <c r="F10" s="386"/>
      <c r="G10" s="213"/>
      <c r="H10" s="213"/>
      <c r="I10" s="213"/>
      <c r="J10" s="213"/>
      <c r="K10" s="213"/>
    </row>
    <row r="11" spans="1:11" s="310" customFormat="1" ht="12" customHeight="1" x14ac:dyDescent="0.25">
      <c r="A11" s="415">
        <v>4</v>
      </c>
      <c r="B11" s="185" t="s">
        <v>144</v>
      </c>
      <c r="C11" s="186">
        <v>152890</v>
      </c>
      <c r="D11" s="186">
        <v>152811</v>
      </c>
      <c r="E11" s="186">
        <v>79</v>
      </c>
      <c r="F11" s="386"/>
      <c r="G11" s="276">
        <v>5.1671136110929425E-2</v>
      </c>
      <c r="H11" s="276"/>
      <c r="I11" s="213"/>
      <c r="J11" s="213"/>
      <c r="K11" s="213"/>
    </row>
    <row r="12" spans="1:11" s="310" customFormat="1" ht="12" customHeight="1" x14ac:dyDescent="0.25">
      <c r="A12" s="415">
        <v>5</v>
      </c>
      <c r="B12" s="185" t="s">
        <v>146</v>
      </c>
      <c r="C12" s="186">
        <v>-1587</v>
      </c>
      <c r="D12" s="186">
        <v>-1586</v>
      </c>
      <c r="E12" s="186">
        <v>-1</v>
      </c>
      <c r="F12" s="386"/>
      <c r="G12" s="276">
        <v>6.3011972274732195E-2</v>
      </c>
      <c r="H12" s="276"/>
      <c r="I12" s="213"/>
      <c r="J12" s="213"/>
      <c r="K12" s="213"/>
    </row>
    <row r="13" spans="1:11" s="310" customFormat="1" ht="12" customHeight="1" x14ac:dyDescent="0.25">
      <c r="A13" s="415">
        <v>6</v>
      </c>
      <c r="B13" s="188" t="s">
        <v>147</v>
      </c>
      <c r="C13" s="189">
        <v>151303</v>
      </c>
      <c r="D13" s="189">
        <v>151225</v>
      </c>
      <c r="E13" s="189">
        <v>78</v>
      </c>
      <c r="F13" s="386"/>
      <c r="G13" s="276">
        <v>5.1552183367150686E-2</v>
      </c>
      <c r="H13" s="276"/>
      <c r="I13" s="213"/>
      <c r="J13" s="213"/>
      <c r="K13" s="213"/>
    </row>
    <row r="14" spans="1:11" s="310" customFormat="1" ht="9" customHeight="1" x14ac:dyDescent="0.25">
      <c r="A14" s="415"/>
      <c r="B14" s="190"/>
      <c r="C14" s="186"/>
      <c r="D14" s="186"/>
      <c r="E14" s="186"/>
      <c r="F14" s="386"/>
      <c r="G14" s="284"/>
      <c r="H14" s="284"/>
      <c r="I14" s="213"/>
      <c r="J14" s="213"/>
      <c r="K14" s="213"/>
    </row>
    <row r="15" spans="1:11" s="310" customFormat="1" ht="12" customHeight="1" x14ac:dyDescent="0.25">
      <c r="A15" s="415">
        <v>7</v>
      </c>
      <c r="B15" s="191" t="s">
        <v>148</v>
      </c>
      <c r="C15" s="186"/>
      <c r="D15" s="186"/>
      <c r="E15" s="186"/>
      <c r="F15" s="386"/>
      <c r="G15" s="284"/>
      <c r="H15" s="284"/>
      <c r="I15" s="213"/>
      <c r="J15" s="213"/>
      <c r="K15" s="213"/>
    </row>
    <row r="16" spans="1:11" s="310" customFormat="1" ht="12" customHeight="1" x14ac:dyDescent="0.25">
      <c r="A16" s="415">
        <v>8</v>
      </c>
      <c r="B16" s="185" t="s">
        <v>144</v>
      </c>
      <c r="C16" s="186">
        <v>149475</v>
      </c>
      <c r="D16" s="186">
        <v>149825</v>
      </c>
      <c r="E16" s="186">
        <v>-350</v>
      </c>
      <c r="F16" s="386"/>
      <c r="G16" s="276">
        <v>-0.23415286837263757</v>
      </c>
      <c r="H16" s="276"/>
      <c r="I16" s="213"/>
      <c r="J16" s="213"/>
      <c r="K16" s="213"/>
    </row>
    <row r="17" spans="1:11" s="310" customFormat="1" ht="12" customHeight="1" x14ac:dyDescent="0.25">
      <c r="A17" s="415">
        <v>9</v>
      </c>
      <c r="B17" s="185" t="s">
        <v>146</v>
      </c>
      <c r="C17" s="186">
        <v>-1587</v>
      </c>
      <c r="D17" s="186">
        <v>-1586</v>
      </c>
      <c r="E17" s="186">
        <v>-1</v>
      </c>
      <c r="F17" s="386"/>
      <c r="G17" s="276">
        <v>6.3011972274732195E-2</v>
      </c>
      <c r="H17" s="276"/>
      <c r="I17" s="213"/>
      <c r="J17" s="213"/>
      <c r="K17" s="213"/>
    </row>
    <row r="18" spans="1:11" s="310" customFormat="1" ht="12" customHeight="1" x14ac:dyDescent="0.25">
      <c r="A18" s="415">
        <v>10</v>
      </c>
      <c r="B18" s="188" t="s">
        <v>149</v>
      </c>
      <c r="C18" s="189">
        <v>147888</v>
      </c>
      <c r="D18" s="189">
        <v>148239</v>
      </c>
      <c r="E18" s="189">
        <v>-351</v>
      </c>
      <c r="F18" s="386"/>
      <c r="G18" s="276">
        <v>-0.23734177215189875</v>
      </c>
      <c r="H18" s="276"/>
      <c r="I18" s="213"/>
      <c r="J18" s="213"/>
      <c r="K18" s="213"/>
    </row>
    <row r="19" spans="1:11" s="310" customFormat="1" ht="12" customHeight="1" x14ac:dyDescent="0.25">
      <c r="A19" s="415">
        <v>11</v>
      </c>
      <c r="B19" s="185" t="s">
        <v>150</v>
      </c>
      <c r="C19" s="441">
        <v>10403</v>
      </c>
      <c r="D19" s="441">
        <v>10556</v>
      </c>
      <c r="E19" s="186">
        <v>-153</v>
      </c>
      <c r="F19" s="386"/>
      <c r="G19" s="276">
        <v>-1.4707295972315677</v>
      </c>
      <c r="H19" s="276"/>
      <c r="I19" s="213"/>
      <c r="J19" s="213"/>
      <c r="K19" s="213"/>
    </row>
    <row r="20" spans="1:11" s="310" customFormat="1" ht="12" customHeight="1" x14ac:dyDescent="0.25">
      <c r="A20" s="415">
        <v>12</v>
      </c>
      <c r="B20" s="188" t="s">
        <v>151</v>
      </c>
      <c r="C20" s="189">
        <v>158291</v>
      </c>
      <c r="D20" s="189">
        <v>158795</v>
      </c>
      <c r="E20" s="189">
        <v>-504</v>
      </c>
      <c r="F20" s="386"/>
      <c r="G20" s="276">
        <v>-0.3184009198248795</v>
      </c>
      <c r="H20" s="276"/>
      <c r="I20" s="213"/>
      <c r="J20" s="213"/>
      <c r="K20" s="213"/>
    </row>
    <row r="21" spans="1:11" s="310" customFormat="1" ht="9" customHeight="1" x14ac:dyDescent="0.25">
      <c r="A21" s="415"/>
      <c r="B21" s="191"/>
      <c r="C21" s="186"/>
      <c r="D21" s="186"/>
      <c r="E21" s="186"/>
      <c r="F21" s="386"/>
      <c r="G21" s="284"/>
      <c r="H21" s="284"/>
      <c r="I21" s="213"/>
      <c r="J21" s="213"/>
      <c r="K21" s="213"/>
    </row>
    <row r="22" spans="1:11" s="310" customFormat="1" ht="12" customHeight="1" x14ac:dyDescent="0.25">
      <c r="A22" s="415">
        <v>13</v>
      </c>
      <c r="B22" s="191" t="s">
        <v>230</v>
      </c>
      <c r="C22" s="186">
        <v>67195</v>
      </c>
      <c r="D22" s="186">
        <v>68326</v>
      </c>
      <c r="E22" s="186">
        <v>-1131</v>
      </c>
      <c r="F22" s="38"/>
      <c r="G22" s="276">
        <v>-1.6831609494754076</v>
      </c>
      <c r="H22" s="276"/>
      <c r="I22" s="213"/>
      <c r="J22" s="213"/>
      <c r="K22" s="213"/>
    </row>
    <row r="23" spans="1:11" s="310" customFormat="1" ht="12" customHeight="1" x14ac:dyDescent="0.25">
      <c r="A23" s="415">
        <v>14</v>
      </c>
      <c r="B23" s="186" t="s">
        <v>231</v>
      </c>
      <c r="C23" s="186">
        <v>0</v>
      </c>
      <c r="D23" s="186"/>
      <c r="E23" s="186">
        <v>0</v>
      </c>
      <c r="F23" s="386"/>
      <c r="G23" s="276">
        <v>0</v>
      </c>
      <c r="H23" s="276"/>
      <c r="I23" s="213"/>
      <c r="J23" s="213"/>
      <c r="K23" s="213"/>
    </row>
    <row r="24" spans="1:11" s="310" customFormat="1" ht="12" customHeight="1" x14ac:dyDescent="0.25">
      <c r="A24" s="415">
        <v>15</v>
      </c>
      <c r="B24" s="191" t="s">
        <v>155</v>
      </c>
      <c r="C24" s="189">
        <v>67195</v>
      </c>
      <c r="D24" s="189">
        <v>68326</v>
      </c>
      <c r="E24" s="189">
        <v>-1131</v>
      </c>
      <c r="F24" s="386"/>
      <c r="G24" s="276">
        <v>-1.6831609494754076</v>
      </c>
      <c r="H24" s="276"/>
      <c r="I24" s="187"/>
      <c r="J24" s="213"/>
      <c r="K24" s="213"/>
    </row>
    <row r="25" spans="1:11" s="310" customFormat="1" ht="9" customHeight="1" x14ac:dyDescent="0.25">
      <c r="A25" s="415"/>
      <c r="B25" s="191"/>
      <c r="C25" s="186"/>
      <c r="D25" s="186"/>
      <c r="E25" s="186"/>
      <c r="F25" s="386"/>
      <c r="G25" s="276"/>
      <c r="H25" s="276"/>
      <c r="I25" s="213"/>
      <c r="J25" s="213"/>
      <c r="K25" s="213"/>
    </row>
    <row r="26" spans="1:11" s="310" customFormat="1" ht="12" customHeight="1" x14ac:dyDescent="0.25">
      <c r="A26" s="415">
        <v>16</v>
      </c>
      <c r="B26" s="187" t="s">
        <v>156</v>
      </c>
      <c r="C26" s="186">
        <v>10236</v>
      </c>
      <c r="D26" s="186">
        <v>10594</v>
      </c>
      <c r="E26" s="186">
        <v>-358</v>
      </c>
      <c r="F26" s="386"/>
      <c r="G26" s="276">
        <v>-3.4974599452911295</v>
      </c>
      <c r="H26" s="276"/>
      <c r="I26" s="213"/>
      <c r="J26" s="213"/>
      <c r="K26" s="213"/>
    </row>
    <row r="27" spans="1:11" s="310" customFormat="1" ht="12" customHeight="1" x14ac:dyDescent="0.25">
      <c r="A27" s="415">
        <v>17</v>
      </c>
      <c r="B27" s="185" t="s">
        <v>157</v>
      </c>
      <c r="C27" s="186">
        <v>996</v>
      </c>
      <c r="D27" s="186">
        <v>994</v>
      </c>
      <c r="E27" s="186">
        <v>2</v>
      </c>
      <c r="F27" s="386"/>
      <c r="G27" s="276">
        <v>0.20080321285140559</v>
      </c>
      <c r="H27" s="276"/>
      <c r="I27" s="213"/>
      <c r="J27" s="213"/>
      <c r="K27" s="213"/>
    </row>
    <row r="28" spans="1:11" s="310" customFormat="1" ht="12" customHeight="1" x14ac:dyDescent="0.25">
      <c r="A28" s="415">
        <v>18</v>
      </c>
      <c r="B28" s="191" t="s">
        <v>158</v>
      </c>
      <c r="C28" s="189">
        <v>78427</v>
      </c>
      <c r="D28" s="189">
        <v>79914</v>
      </c>
      <c r="E28" s="189">
        <v>-1487</v>
      </c>
      <c r="F28" s="386"/>
      <c r="G28" s="276">
        <v>-1.8960307037117319</v>
      </c>
      <c r="H28" s="276"/>
      <c r="I28" s="213"/>
      <c r="J28" s="213"/>
      <c r="K28" s="213"/>
    </row>
    <row r="29" spans="1:11" s="310" customFormat="1" ht="9" customHeight="1" x14ac:dyDescent="0.25">
      <c r="A29" s="415"/>
      <c r="B29" s="191"/>
      <c r="C29" s="186"/>
      <c r="D29" s="186"/>
      <c r="E29" s="186"/>
      <c r="F29" s="386"/>
      <c r="G29" s="284"/>
      <c r="H29" s="284"/>
      <c r="I29" s="213"/>
      <c r="J29" s="213"/>
      <c r="K29" s="213"/>
    </row>
    <row r="30" spans="1:11" s="310" customFormat="1" ht="12" customHeight="1" x14ac:dyDescent="0.25">
      <c r="A30" s="415">
        <v>19</v>
      </c>
      <c r="B30" s="191" t="s">
        <v>159</v>
      </c>
      <c r="C30" s="186"/>
      <c r="D30" s="186"/>
      <c r="E30" s="186"/>
      <c r="F30" s="386"/>
      <c r="G30" s="284"/>
      <c r="H30" s="284"/>
      <c r="I30" s="213"/>
      <c r="J30" s="213"/>
      <c r="K30" s="213"/>
    </row>
    <row r="31" spans="1:11" s="310" customFormat="1" ht="12" customHeight="1" x14ac:dyDescent="0.25">
      <c r="A31" s="415">
        <v>20</v>
      </c>
      <c r="B31" s="185" t="s">
        <v>160</v>
      </c>
      <c r="C31" s="186">
        <v>8545</v>
      </c>
      <c r="D31" s="186">
        <v>9026</v>
      </c>
      <c r="E31" s="186">
        <v>-481</v>
      </c>
      <c r="F31" s="386"/>
      <c r="G31" s="276">
        <v>-5.6290228203627857</v>
      </c>
      <c r="H31" s="276"/>
      <c r="I31" s="213"/>
      <c r="J31" s="213"/>
      <c r="K31" s="213"/>
    </row>
    <row r="32" spans="1:11" s="310" customFormat="1" ht="12" customHeight="1" x14ac:dyDescent="0.25">
      <c r="A32" s="415">
        <v>21</v>
      </c>
      <c r="B32" s="187" t="s">
        <v>161</v>
      </c>
      <c r="C32" s="186">
        <v>34025</v>
      </c>
      <c r="D32" s="186">
        <v>33875</v>
      </c>
      <c r="E32" s="186">
        <v>150</v>
      </c>
      <c r="F32" s="386"/>
      <c r="G32" s="276">
        <v>0.44085231447465101</v>
      </c>
      <c r="H32" s="276"/>
      <c r="I32" s="213"/>
      <c r="J32" s="213"/>
      <c r="K32" s="213"/>
    </row>
    <row r="33" spans="1:11" s="310" customFormat="1" ht="12" customHeight="1" x14ac:dyDescent="0.25">
      <c r="A33" s="415">
        <v>22</v>
      </c>
      <c r="B33" s="187" t="s">
        <v>162</v>
      </c>
      <c r="C33" s="186">
        <v>4484</v>
      </c>
      <c r="D33" s="186">
        <v>4495</v>
      </c>
      <c r="E33" s="186">
        <v>-11</v>
      </c>
      <c r="F33" s="386"/>
      <c r="G33" s="276">
        <v>-0.24531668153434436</v>
      </c>
      <c r="H33" s="276"/>
      <c r="I33" s="213"/>
      <c r="J33" s="213"/>
      <c r="K33" s="213"/>
    </row>
    <row r="34" spans="1:11" s="310" customFormat="1" ht="12" customHeight="1" x14ac:dyDescent="0.25">
      <c r="A34" s="415">
        <v>23</v>
      </c>
      <c r="B34" s="187" t="s">
        <v>163</v>
      </c>
      <c r="C34" s="186">
        <v>13</v>
      </c>
      <c r="D34" s="186">
        <v>13</v>
      </c>
      <c r="E34" s="186">
        <v>0</v>
      </c>
      <c r="F34" s="386"/>
      <c r="G34" s="276">
        <v>0</v>
      </c>
      <c r="H34" s="276"/>
      <c r="I34" s="213"/>
      <c r="J34" s="213"/>
      <c r="K34" s="213"/>
    </row>
    <row r="35" spans="1:11" s="310" customFormat="1" ht="12" customHeight="1" x14ac:dyDescent="0.25">
      <c r="A35" s="415">
        <v>24</v>
      </c>
      <c r="B35" s="191" t="s">
        <v>164</v>
      </c>
      <c r="C35" s="189">
        <v>47067</v>
      </c>
      <c r="D35" s="189">
        <v>47409</v>
      </c>
      <c r="E35" s="189">
        <v>-342</v>
      </c>
      <c r="F35" s="386"/>
      <c r="G35" s="276">
        <v>-0.72662374912358973</v>
      </c>
      <c r="H35" s="276"/>
      <c r="I35" s="213"/>
      <c r="J35" s="213"/>
      <c r="K35" s="213"/>
    </row>
    <row r="36" spans="1:11" s="310" customFormat="1" ht="9" customHeight="1" x14ac:dyDescent="0.25">
      <c r="A36" s="415"/>
      <c r="B36" s="186"/>
      <c r="C36" s="186"/>
      <c r="D36" s="186"/>
      <c r="E36" s="186"/>
      <c r="F36" s="386"/>
      <c r="G36" s="284"/>
      <c r="H36" s="284"/>
      <c r="I36" s="213"/>
      <c r="J36" s="213"/>
      <c r="K36" s="213"/>
    </row>
    <row r="37" spans="1:11" s="310" customFormat="1" ht="12" customHeight="1" x14ac:dyDescent="0.25">
      <c r="A37" s="415">
        <v>25</v>
      </c>
      <c r="B37" s="188" t="s">
        <v>165</v>
      </c>
      <c r="C37" s="189">
        <v>32797</v>
      </c>
      <c r="D37" s="189">
        <v>31472</v>
      </c>
      <c r="E37" s="189">
        <v>1325</v>
      </c>
      <c r="F37" s="386"/>
      <c r="G37" s="276">
        <v>4.0400036588712389</v>
      </c>
      <c r="H37" s="276"/>
      <c r="I37" s="213"/>
      <c r="J37" s="213"/>
      <c r="K37" s="213"/>
    </row>
    <row r="38" spans="1:11" s="310" customFormat="1" ht="9" customHeight="1" x14ac:dyDescent="0.25">
      <c r="A38" s="415"/>
      <c r="B38" s="191"/>
      <c r="C38" s="191"/>
      <c r="D38" s="191"/>
      <c r="E38" s="191"/>
      <c r="F38" s="386"/>
      <c r="G38" s="284"/>
      <c r="H38" s="284"/>
      <c r="I38" s="213"/>
      <c r="J38" s="213"/>
      <c r="K38" s="213"/>
    </row>
    <row r="39" spans="1:11" s="310" customFormat="1" ht="12" customHeight="1" x14ac:dyDescent="0.25">
      <c r="A39" s="415">
        <v>26</v>
      </c>
      <c r="B39" s="191" t="s">
        <v>166</v>
      </c>
      <c r="C39" s="186">
        <v>5191</v>
      </c>
      <c r="D39" s="186">
        <v>1189</v>
      </c>
      <c r="E39" s="186">
        <v>4002</v>
      </c>
      <c r="F39" s="38"/>
      <c r="G39" s="276">
        <v>77.094972067039109</v>
      </c>
      <c r="H39" s="276"/>
      <c r="I39" s="213"/>
      <c r="J39" s="213"/>
      <c r="K39" s="213"/>
    </row>
    <row r="40" spans="1:11" s="310" customFormat="1" ht="12" customHeight="1" x14ac:dyDescent="0.25">
      <c r="A40" s="415">
        <v>27</v>
      </c>
      <c r="B40" s="186" t="s">
        <v>232</v>
      </c>
      <c r="C40" s="186">
        <v>0</v>
      </c>
      <c r="D40" s="186"/>
      <c r="E40" s="186">
        <v>0</v>
      </c>
      <c r="F40" s="386"/>
      <c r="G40" s="276">
        <v>0</v>
      </c>
      <c r="H40" s="276"/>
      <c r="I40" s="213"/>
      <c r="J40" s="213"/>
      <c r="K40" s="213"/>
    </row>
    <row r="41" spans="1:11" s="310" customFormat="1" ht="12" customHeight="1" x14ac:dyDescent="0.25">
      <c r="A41" s="415">
        <v>28</v>
      </c>
      <c r="B41" s="191" t="s">
        <v>233</v>
      </c>
      <c r="C41" s="189">
        <v>5191</v>
      </c>
      <c r="D41" s="189">
        <v>1189</v>
      </c>
      <c r="E41" s="189">
        <v>4002</v>
      </c>
      <c r="F41" s="386"/>
      <c r="G41" s="276">
        <v>77.094972067039109</v>
      </c>
      <c r="H41" s="276"/>
      <c r="I41" s="213"/>
      <c r="J41" s="213"/>
      <c r="K41" s="213"/>
    </row>
    <row r="42" spans="1:11" s="310" customFormat="1" ht="12" customHeight="1" x14ac:dyDescent="0.25">
      <c r="A42" s="415">
        <v>29</v>
      </c>
      <c r="B42" s="188" t="s">
        <v>368</v>
      </c>
      <c r="C42" s="186">
        <v>0</v>
      </c>
      <c r="D42" s="186">
        <v>0</v>
      </c>
      <c r="E42" s="186">
        <v>0</v>
      </c>
      <c r="F42" s="386"/>
      <c r="G42" s="276">
        <v>0</v>
      </c>
      <c r="H42" s="284"/>
      <c r="I42" s="213"/>
      <c r="J42" s="213"/>
      <c r="K42" s="213"/>
    </row>
    <row r="43" spans="1:11" s="310" customFormat="1" ht="9" customHeight="1" x14ac:dyDescent="0.25">
      <c r="A43" s="415"/>
      <c r="B43" s="188"/>
      <c r="C43" s="186"/>
      <c r="D43" s="186"/>
      <c r="E43" s="186"/>
      <c r="F43" s="386"/>
      <c r="G43" s="284"/>
      <c r="H43" s="284"/>
      <c r="I43" s="213"/>
      <c r="J43" s="213"/>
      <c r="K43" s="213"/>
    </row>
    <row r="44" spans="1:11" s="310" customFormat="1" ht="12" customHeight="1" x14ac:dyDescent="0.25">
      <c r="A44" s="415">
        <v>30</v>
      </c>
      <c r="B44" s="442" t="s">
        <v>369</v>
      </c>
      <c r="C44" s="189">
        <v>37988</v>
      </c>
      <c r="D44" s="189">
        <v>32661</v>
      </c>
      <c r="E44" s="189">
        <v>5327</v>
      </c>
      <c r="F44" s="443"/>
      <c r="G44" s="444">
        <v>14.02284932083816</v>
      </c>
      <c r="H44" s="284"/>
      <c r="I44" s="213"/>
      <c r="J44" s="213"/>
      <c r="K44" s="213"/>
    </row>
    <row r="45" spans="1:11" s="310" customFormat="1" ht="3" customHeight="1" x14ac:dyDescent="0.25">
      <c r="A45" s="415"/>
      <c r="B45" s="188"/>
      <c r="C45" s="191"/>
      <c r="D45" s="191"/>
      <c r="E45" s="191"/>
      <c r="F45" s="386"/>
      <c r="G45" s="284"/>
      <c r="H45" s="284"/>
      <c r="I45" s="213"/>
      <c r="J45" s="213"/>
      <c r="K45" s="213"/>
    </row>
    <row r="46" spans="1:11" s="213" customFormat="1" ht="12" customHeight="1" x14ac:dyDescent="0.25">
      <c r="A46" s="310"/>
      <c r="F46" s="38"/>
      <c r="H46" s="284"/>
    </row>
    <row r="47" spans="1:11" s="213" customFormat="1" ht="12" customHeight="1" x14ac:dyDescent="0.25">
      <c r="A47" s="310"/>
      <c r="F47" s="38"/>
      <c r="H47" s="284"/>
    </row>
    <row r="48" spans="1:11" s="213" customFormat="1" ht="12" customHeight="1" x14ac:dyDescent="0.25">
      <c r="A48" s="310"/>
      <c r="F48" s="38"/>
      <c r="H48" s="284"/>
    </row>
    <row r="49" spans="1:11" s="213" customFormat="1" ht="12" customHeight="1" x14ac:dyDescent="0.25">
      <c r="A49" s="310"/>
      <c r="F49" s="38"/>
      <c r="H49" s="284"/>
    </row>
    <row r="50" spans="1:11" s="213" customFormat="1" ht="12" customHeight="1" x14ac:dyDescent="0.2">
      <c r="F50" s="38"/>
      <c r="H50" s="284"/>
    </row>
    <row r="51" spans="1:11" s="213" customFormat="1" ht="1.5" customHeight="1" x14ac:dyDescent="0.2">
      <c r="F51" s="38"/>
      <c r="H51" s="284"/>
    </row>
    <row r="52" spans="1:11" s="213" customFormat="1" ht="1.5" customHeight="1" x14ac:dyDescent="0.2">
      <c r="F52" s="38"/>
      <c r="H52" s="284"/>
    </row>
    <row r="53" spans="1:11" x14ac:dyDescent="0.3">
      <c r="B53" s="213"/>
      <c r="C53" s="213"/>
      <c r="D53" s="213"/>
      <c r="E53" s="316"/>
      <c r="F53" s="38"/>
      <c r="G53" s="213"/>
      <c r="H53" s="284"/>
      <c r="I53" s="213"/>
      <c r="J53" s="213"/>
      <c r="K53" s="213"/>
    </row>
    <row r="54" spans="1:11" x14ac:dyDescent="0.3">
      <c r="I54" s="213"/>
    </row>
  </sheetData>
  <printOptions horizontalCentered="1"/>
  <pageMargins left="0.75" right="0.75" top="0.5" bottom="0.8" header="0" footer="0.5"/>
  <pageSetup scale="85" fitToWidth="2" fitToHeight="2" orientation="portrait" r:id="rId1"/>
  <headerFooter>
    <oddFooter>&amp;L&amp;"Verdana,Bold"&amp;10Manitoba Public Insurance&amp;C&amp;"Verdana,Bold"&amp;10&amp;P of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4"/>
  <sheetViews>
    <sheetView showGridLines="0" zoomScaleNormal="100" zoomScaleSheetLayoutView="100" workbookViewId="0">
      <selection activeCell="M12" sqref="M12"/>
    </sheetView>
  </sheetViews>
  <sheetFormatPr defaultColWidth="8.85546875" defaultRowHeight="16.5" x14ac:dyDescent="0.3"/>
  <cols>
    <col min="1" max="1" width="4.42578125" style="415" customWidth="1"/>
    <col min="2" max="2" width="31.140625" style="389" customWidth="1"/>
    <col min="3" max="4" width="10.7109375" style="389" customWidth="1"/>
    <col min="5" max="5" width="10.7109375" style="445" customWidth="1"/>
    <col min="6" max="6" width="3.7109375" style="446" customWidth="1"/>
    <col min="7" max="7" width="10.5703125" style="389" bestFit="1" customWidth="1"/>
    <col min="8" max="8" width="10" style="389" customWidth="1"/>
    <col min="9" max="16384" width="8.85546875" style="389"/>
  </cols>
  <sheetData>
    <row r="1" spans="1:11" s="223" customFormat="1" ht="15.75" x14ac:dyDescent="0.25">
      <c r="A1" s="154" t="s">
        <v>370</v>
      </c>
      <c r="B1" s="222"/>
      <c r="C1" s="222"/>
      <c r="D1" s="222"/>
      <c r="E1" s="222"/>
      <c r="F1" s="222"/>
      <c r="G1" s="222"/>
      <c r="H1" s="222"/>
    </row>
    <row r="2" spans="1:11" s="226" customFormat="1" ht="15.75" x14ac:dyDescent="0.25">
      <c r="A2" s="159" t="s">
        <v>371</v>
      </c>
      <c r="B2" s="222"/>
      <c r="C2" s="222"/>
      <c r="D2" s="222"/>
      <c r="E2" s="222"/>
      <c r="F2" s="222"/>
      <c r="G2" s="222"/>
      <c r="H2" s="222"/>
    </row>
    <row r="3" spans="1:11" x14ac:dyDescent="0.3">
      <c r="B3" s="213"/>
      <c r="C3" s="213"/>
      <c r="D3" s="213"/>
      <c r="E3" s="316"/>
      <c r="F3" s="38"/>
      <c r="G3" s="213"/>
      <c r="H3" s="213"/>
      <c r="I3" s="213"/>
      <c r="J3" s="213"/>
      <c r="K3" s="213"/>
    </row>
    <row r="4" spans="1:11" x14ac:dyDescent="0.3">
      <c r="B4" s="213"/>
      <c r="C4" s="213"/>
      <c r="D4" s="213"/>
      <c r="E4" s="316"/>
      <c r="F4" s="38"/>
      <c r="G4" s="213"/>
      <c r="H4" s="213"/>
      <c r="I4" s="213"/>
      <c r="J4" s="213"/>
      <c r="K4" s="213"/>
    </row>
    <row r="5" spans="1:11" x14ac:dyDescent="0.3">
      <c r="B5" s="213"/>
      <c r="C5" s="213"/>
      <c r="D5" s="213"/>
      <c r="E5" s="316"/>
      <c r="F5" s="38"/>
      <c r="G5" s="213"/>
      <c r="H5" s="213"/>
      <c r="I5" s="213"/>
      <c r="J5" s="213"/>
      <c r="K5" s="213"/>
    </row>
    <row r="6" spans="1:11" s="310" customFormat="1" ht="11.25" customHeight="1" x14ac:dyDescent="0.25">
      <c r="A6" s="415" t="s">
        <v>0</v>
      </c>
      <c r="B6" s="172"/>
      <c r="C6" s="431"/>
      <c r="D6" s="431"/>
      <c r="E6" s="213"/>
      <c r="F6" s="386"/>
      <c r="G6" s="213"/>
      <c r="H6" s="213"/>
      <c r="I6" s="213"/>
      <c r="J6" s="213"/>
      <c r="K6" s="213"/>
    </row>
    <row r="7" spans="1:11" s="310" customFormat="1" ht="11.25" customHeight="1" x14ac:dyDescent="0.25">
      <c r="A7" s="415" t="s">
        <v>1</v>
      </c>
      <c r="C7" s="432"/>
      <c r="D7" s="432"/>
      <c r="E7" s="38"/>
      <c r="F7" s="433"/>
      <c r="G7" s="263" t="s">
        <v>221</v>
      </c>
      <c r="H7" s="263"/>
      <c r="I7" s="213"/>
      <c r="J7" s="213"/>
      <c r="K7" s="213"/>
    </row>
    <row r="8" spans="1:11" s="310" customFormat="1" ht="12" customHeight="1" x14ac:dyDescent="0.25">
      <c r="A8" s="415">
        <v>1</v>
      </c>
      <c r="B8" s="177"/>
      <c r="C8" s="434" t="s">
        <v>372</v>
      </c>
      <c r="D8" s="434" t="s">
        <v>373</v>
      </c>
      <c r="E8" s="435" t="s">
        <v>224</v>
      </c>
      <c r="F8" s="436"/>
      <c r="G8" s="437" t="s">
        <v>226</v>
      </c>
      <c r="H8" s="263"/>
      <c r="I8" s="213"/>
      <c r="J8" s="213"/>
      <c r="K8" s="213"/>
    </row>
    <row r="9" spans="1:11" s="310" customFormat="1" ht="12" customHeight="1" x14ac:dyDescent="0.25">
      <c r="A9" s="415">
        <v>2</v>
      </c>
      <c r="B9" s="352" t="s">
        <v>227</v>
      </c>
      <c r="C9" s="438" t="s">
        <v>228</v>
      </c>
      <c r="D9" s="438" t="s">
        <v>228</v>
      </c>
      <c r="E9" s="438" t="s">
        <v>228</v>
      </c>
      <c r="F9" s="439"/>
      <c r="G9" s="440" t="s">
        <v>229</v>
      </c>
      <c r="H9" s="440"/>
      <c r="I9" s="213"/>
      <c r="J9" s="213"/>
      <c r="K9" s="213"/>
    </row>
    <row r="10" spans="1:11" s="310" customFormat="1" ht="12" customHeight="1" x14ac:dyDescent="0.25">
      <c r="A10" s="415">
        <v>3</v>
      </c>
      <c r="B10" s="188" t="s">
        <v>246</v>
      </c>
      <c r="C10" s="168"/>
      <c r="D10" s="168"/>
      <c r="E10" s="213"/>
      <c r="F10" s="386"/>
      <c r="G10" s="213"/>
      <c r="H10" s="213"/>
      <c r="I10" s="213"/>
      <c r="J10" s="213"/>
      <c r="K10" s="213"/>
    </row>
    <row r="11" spans="1:11" s="310" customFormat="1" ht="12" customHeight="1" x14ac:dyDescent="0.25">
      <c r="A11" s="415">
        <v>4</v>
      </c>
      <c r="B11" s="185" t="s">
        <v>144</v>
      </c>
      <c r="C11" s="186">
        <v>158468.99999999994</v>
      </c>
      <c r="D11" s="186">
        <v>158766</v>
      </c>
      <c r="E11" s="186">
        <v>-297.00000000005821</v>
      </c>
      <c r="F11" s="386"/>
      <c r="G11" s="276">
        <v>-0.18741835942680166</v>
      </c>
      <c r="H11" s="276"/>
      <c r="I11" s="213"/>
      <c r="J11" s="213"/>
      <c r="K11" s="213"/>
    </row>
    <row r="12" spans="1:11" s="310" customFormat="1" ht="12" customHeight="1" x14ac:dyDescent="0.25">
      <c r="A12" s="415">
        <v>5</v>
      </c>
      <c r="B12" s="185" t="s">
        <v>146</v>
      </c>
      <c r="C12" s="186">
        <v>-1522</v>
      </c>
      <c r="D12" s="186">
        <v>-1522</v>
      </c>
      <c r="E12" s="186">
        <v>0</v>
      </c>
      <c r="F12" s="386"/>
      <c r="G12" s="276">
        <v>0</v>
      </c>
      <c r="H12" s="276"/>
      <c r="I12" s="213"/>
      <c r="J12" s="213"/>
      <c r="K12" s="213"/>
    </row>
    <row r="13" spans="1:11" s="310" customFormat="1" ht="12" customHeight="1" x14ac:dyDescent="0.25">
      <c r="A13" s="415">
        <v>6</v>
      </c>
      <c r="B13" s="188" t="s">
        <v>147</v>
      </c>
      <c r="C13" s="189">
        <v>156946.99999999994</v>
      </c>
      <c r="D13" s="189">
        <v>157244</v>
      </c>
      <c r="E13" s="189">
        <v>-297.00000000005821</v>
      </c>
      <c r="F13" s="386"/>
      <c r="G13" s="276">
        <v>-0.18923585669051229</v>
      </c>
      <c r="H13" s="276"/>
      <c r="I13" s="213"/>
      <c r="J13" s="213"/>
      <c r="K13" s="213"/>
    </row>
    <row r="14" spans="1:11" s="310" customFormat="1" ht="9" customHeight="1" x14ac:dyDescent="0.25">
      <c r="A14" s="415"/>
      <c r="B14" s="190"/>
      <c r="C14" s="186"/>
      <c r="D14" s="186"/>
      <c r="E14" s="186"/>
      <c r="F14" s="386"/>
      <c r="G14" s="284"/>
      <c r="H14" s="284"/>
      <c r="I14" s="213"/>
      <c r="J14" s="213"/>
      <c r="K14" s="213"/>
    </row>
    <row r="15" spans="1:11" s="310" customFormat="1" ht="12" customHeight="1" x14ac:dyDescent="0.25">
      <c r="A15" s="415">
        <v>7</v>
      </c>
      <c r="B15" s="191" t="s">
        <v>148</v>
      </c>
      <c r="C15" s="186"/>
      <c r="D15" s="186"/>
      <c r="E15" s="186"/>
      <c r="F15" s="386"/>
      <c r="G15" s="284"/>
      <c r="H15" s="284"/>
      <c r="I15" s="213"/>
      <c r="J15" s="213"/>
      <c r="K15" s="213"/>
    </row>
    <row r="16" spans="1:11" s="310" customFormat="1" ht="12" customHeight="1" x14ac:dyDescent="0.25">
      <c r="A16" s="415">
        <v>8</v>
      </c>
      <c r="B16" s="185" t="s">
        <v>144</v>
      </c>
      <c r="C16" s="186">
        <v>155720</v>
      </c>
      <c r="D16" s="186">
        <v>156257</v>
      </c>
      <c r="E16" s="186">
        <v>-537</v>
      </c>
      <c r="F16" s="386"/>
      <c r="G16" s="276">
        <v>-0.34484973028512717</v>
      </c>
      <c r="H16" s="276"/>
      <c r="I16" s="213"/>
      <c r="J16" s="213"/>
      <c r="K16" s="213"/>
    </row>
    <row r="17" spans="1:11" s="310" customFormat="1" ht="12" customHeight="1" x14ac:dyDescent="0.25">
      <c r="A17" s="415">
        <v>9</v>
      </c>
      <c r="B17" s="185" t="s">
        <v>146</v>
      </c>
      <c r="C17" s="186">
        <v>-1522</v>
      </c>
      <c r="D17" s="186">
        <v>-1522</v>
      </c>
      <c r="E17" s="186">
        <v>0</v>
      </c>
      <c r="F17" s="386"/>
      <c r="G17" s="276">
        <v>0</v>
      </c>
      <c r="H17" s="276"/>
      <c r="I17" s="213"/>
      <c r="J17" s="213"/>
      <c r="K17" s="213"/>
    </row>
    <row r="18" spans="1:11" s="310" customFormat="1" ht="12" customHeight="1" x14ac:dyDescent="0.25">
      <c r="A18" s="415">
        <v>10</v>
      </c>
      <c r="B18" s="188" t="s">
        <v>149</v>
      </c>
      <c r="C18" s="189">
        <v>154198</v>
      </c>
      <c r="D18" s="189">
        <v>154735</v>
      </c>
      <c r="E18" s="189">
        <v>-537</v>
      </c>
      <c r="F18" s="386"/>
      <c r="G18" s="276">
        <v>-0.3482535441445414</v>
      </c>
      <c r="H18" s="276"/>
      <c r="I18" s="213"/>
      <c r="J18" s="213"/>
      <c r="K18" s="213"/>
    </row>
    <row r="19" spans="1:11" s="310" customFormat="1" ht="12" customHeight="1" x14ac:dyDescent="0.25">
      <c r="A19" s="415">
        <v>11</v>
      </c>
      <c r="B19" s="185" t="s">
        <v>150</v>
      </c>
      <c r="C19" s="441">
        <v>10747</v>
      </c>
      <c r="D19" s="441">
        <v>11186</v>
      </c>
      <c r="E19" s="186">
        <v>-439</v>
      </c>
      <c r="F19" s="386"/>
      <c r="G19" s="276">
        <v>-4.0848608914115569</v>
      </c>
      <c r="H19" s="276"/>
      <c r="I19" s="213"/>
      <c r="J19" s="213"/>
      <c r="K19" s="213"/>
    </row>
    <row r="20" spans="1:11" s="310" customFormat="1" ht="12" customHeight="1" x14ac:dyDescent="0.25">
      <c r="A20" s="415">
        <v>12</v>
      </c>
      <c r="B20" s="188" t="s">
        <v>151</v>
      </c>
      <c r="C20" s="189">
        <v>164945</v>
      </c>
      <c r="D20" s="189">
        <v>165921</v>
      </c>
      <c r="E20" s="189">
        <v>-976</v>
      </c>
      <c r="F20" s="386"/>
      <c r="G20" s="276">
        <v>-0.59171238897814415</v>
      </c>
      <c r="H20" s="276"/>
      <c r="I20" s="213"/>
      <c r="J20" s="213"/>
      <c r="K20" s="213"/>
    </row>
    <row r="21" spans="1:11" s="310" customFormat="1" ht="9" customHeight="1" x14ac:dyDescent="0.25">
      <c r="A21" s="415"/>
      <c r="B21" s="191"/>
      <c r="C21" s="186"/>
      <c r="D21" s="186"/>
      <c r="E21" s="186"/>
      <c r="F21" s="386"/>
      <c r="G21" s="284"/>
      <c r="H21" s="284"/>
      <c r="I21" s="213"/>
      <c r="J21" s="213"/>
      <c r="K21" s="213"/>
    </row>
    <row r="22" spans="1:11" s="310" customFormat="1" ht="12" customHeight="1" x14ac:dyDescent="0.25">
      <c r="A22" s="415">
        <v>13</v>
      </c>
      <c r="B22" s="191" t="s">
        <v>230</v>
      </c>
      <c r="C22" s="186">
        <v>66114</v>
      </c>
      <c r="D22" s="186">
        <v>67043</v>
      </c>
      <c r="E22" s="186">
        <v>-929</v>
      </c>
      <c r="F22" s="38"/>
      <c r="G22" s="276">
        <v>-1.4051486825785764</v>
      </c>
      <c r="H22" s="276"/>
      <c r="I22" s="213"/>
      <c r="J22" s="213"/>
      <c r="K22" s="213"/>
    </row>
    <row r="23" spans="1:11" s="310" customFormat="1" ht="12" customHeight="1" x14ac:dyDescent="0.25">
      <c r="A23" s="415">
        <v>14</v>
      </c>
      <c r="B23" s="186" t="s">
        <v>231</v>
      </c>
      <c r="C23" s="186">
        <v>0</v>
      </c>
      <c r="D23" s="186"/>
      <c r="E23" s="186">
        <v>0</v>
      </c>
      <c r="F23" s="386"/>
      <c r="G23" s="276">
        <v>0</v>
      </c>
      <c r="H23" s="276"/>
      <c r="I23" s="213"/>
      <c r="J23" s="213"/>
      <c r="K23" s="213"/>
    </row>
    <row r="24" spans="1:11" s="310" customFormat="1" ht="12" customHeight="1" x14ac:dyDescent="0.25">
      <c r="A24" s="415">
        <v>15</v>
      </c>
      <c r="B24" s="191" t="s">
        <v>155</v>
      </c>
      <c r="C24" s="189">
        <v>66114</v>
      </c>
      <c r="D24" s="189">
        <v>67043</v>
      </c>
      <c r="E24" s="189">
        <v>-929</v>
      </c>
      <c r="F24" s="386"/>
      <c r="G24" s="276">
        <v>-1.4051486825785764</v>
      </c>
      <c r="H24" s="276"/>
      <c r="I24" s="187"/>
      <c r="J24" s="213"/>
      <c r="K24" s="213"/>
    </row>
    <row r="25" spans="1:11" s="310" customFormat="1" ht="9" customHeight="1" x14ac:dyDescent="0.25">
      <c r="A25" s="415"/>
      <c r="B25" s="191"/>
      <c r="C25" s="186"/>
      <c r="D25" s="186"/>
      <c r="E25" s="186"/>
      <c r="F25" s="386"/>
      <c r="G25" s="276"/>
      <c r="H25" s="276"/>
      <c r="I25" s="213"/>
      <c r="J25" s="213"/>
      <c r="K25" s="213"/>
    </row>
    <row r="26" spans="1:11" s="310" customFormat="1" ht="12" customHeight="1" x14ac:dyDescent="0.25">
      <c r="A26" s="415">
        <v>16</v>
      </c>
      <c r="B26" s="187" t="s">
        <v>156</v>
      </c>
      <c r="C26" s="186">
        <v>11852</v>
      </c>
      <c r="D26" s="186">
        <v>11102</v>
      </c>
      <c r="E26" s="186">
        <v>750</v>
      </c>
      <c r="F26" s="386"/>
      <c r="G26" s="276">
        <v>6.3280458994262574</v>
      </c>
      <c r="H26" s="276"/>
      <c r="I26" s="213"/>
      <c r="J26" s="213"/>
      <c r="K26" s="213"/>
    </row>
    <row r="27" spans="1:11" s="310" customFormat="1" ht="12" customHeight="1" x14ac:dyDescent="0.25">
      <c r="A27" s="415">
        <v>17</v>
      </c>
      <c r="B27" s="185" t="s">
        <v>157</v>
      </c>
      <c r="C27" s="186">
        <v>1006</v>
      </c>
      <c r="D27" s="186">
        <v>983</v>
      </c>
      <c r="E27" s="186">
        <v>23</v>
      </c>
      <c r="F27" s="386"/>
      <c r="G27" s="276">
        <v>2.286282306163022</v>
      </c>
      <c r="H27" s="276"/>
      <c r="I27" s="213"/>
      <c r="J27" s="213"/>
      <c r="K27" s="213"/>
    </row>
    <row r="28" spans="1:11" s="310" customFormat="1" ht="12" customHeight="1" x14ac:dyDescent="0.25">
      <c r="A28" s="415">
        <v>18</v>
      </c>
      <c r="B28" s="191" t="s">
        <v>158</v>
      </c>
      <c r="C28" s="189">
        <v>78972</v>
      </c>
      <c r="D28" s="189">
        <v>79128</v>
      </c>
      <c r="E28" s="189">
        <v>-156</v>
      </c>
      <c r="F28" s="386"/>
      <c r="G28" s="276">
        <v>-0.1975383680291749</v>
      </c>
      <c r="H28" s="276"/>
      <c r="I28" s="213"/>
      <c r="J28" s="213"/>
      <c r="K28" s="213"/>
    </row>
    <row r="29" spans="1:11" s="310" customFormat="1" ht="9" customHeight="1" x14ac:dyDescent="0.25">
      <c r="A29" s="415"/>
      <c r="B29" s="191"/>
      <c r="C29" s="186"/>
      <c r="D29" s="186"/>
      <c r="E29" s="186"/>
      <c r="F29" s="386"/>
      <c r="G29" s="284"/>
      <c r="H29" s="284"/>
      <c r="I29" s="213"/>
      <c r="J29" s="213"/>
      <c r="K29" s="213"/>
    </row>
    <row r="30" spans="1:11" s="310" customFormat="1" ht="12" customHeight="1" x14ac:dyDescent="0.25">
      <c r="A30" s="415">
        <v>19</v>
      </c>
      <c r="B30" s="191" t="s">
        <v>159</v>
      </c>
      <c r="C30" s="186"/>
      <c r="D30" s="186"/>
      <c r="E30" s="186"/>
      <c r="F30" s="386"/>
      <c r="G30" s="284"/>
      <c r="H30" s="284"/>
      <c r="I30" s="213"/>
      <c r="J30" s="213"/>
      <c r="K30" s="213"/>
    </row>
    <row r="31" spans="1:11" s="310" customFormat="1" ht="12" customHeight="1" x14ac:dyDescent="0.25">
      <c r="A31" s="415">
        <v>20</v>
      </c>
      <c r="B31" s="185" t="s">
        <v>160</v>
      </c>
      <c r="C31" s="186">
        <v>8580</v>
      </c>
      <c r="D31" s="186">
        <v>9196</v>
      </c>
      <c r="E31" s="186">
        <v>-616</v>
      </c>
      <c r="F31" s="386"/>
      <c r="G31" s="276">
        <v>-7.1794871794871788</v>
      </c>
      <c r="H31" s="276"/>
      <c r="I31" s="213"/>
      <c r="J31" s="213"/>
      <c r="K31" s="213"/>
    </row>
    <row r="32" spans="1:11" s="310" customFormat="1" ht="12" customHeight="1" x14ac:dyDescent="0.25">
      <c r="A32" s="415">
        <v>21</v>
      </c>
      <c r="B32" s="187" t="s">
        <v>161</v>
      </c>
      <c r="C32" s="186">
        <v>34138</v>
      </c>
      <c r="D32" s="186">
        <v>34325</v>
      </c>
      <c r="E32" s="186">
        <v>-187</v>
      </c>
      <c r="F32" s="386"/>
      <c r="G32" s="276">
        <v>-0.54777667115824014</v>
      </c>
      <c r="H32" s="276"/>
      <c r="I32" s="213"/>
      <c r="J32" s="213"/>
      <c r="K32" s="213"/>
    </row>
    <row r="33" spans="1:11" s="310" customFormat="1" ht="12" customHeight="1" x14ac:dyDescent="0.25">
      <c r="A33" s="415">
        <v>22</v>
      </c>
      <c r="B33" s="187" t="s">
        <v>162</v>
      </c>
      <c r="C33" s="186">
        <v>4672</v>
      </c>
      <c r="D33" s="186">
        <v>4688</v>
      </c>
      <c r="E33" s="186">
        <v>-16</v>
      </c>
      <c r="F33" s="386"/>
      <c r="G33" s="276">
        <v>-0.34246575342465752</v>
      </c>
      <c r="H33" s="276"/>
      <c r="I33" s="213"/>
      <c r="J33" s="213"/>
      <c r="K33" s="213"/>
    </row>
    <row r="34" spans="1:11" s="310" customFormat="1" ht="12" customHeight="1" x14ac:dyDescent="0.25">
      <c r="A34" s="415">
        <v>23</v>
      </c>
      <c r="B34" s="187" t="s">
        <v>163</v>
      </c>
      <c r="C34" s="186">
        <v>9</v>
      </c>
      <c r="D34" s="186">
        <v>15</v>
      </c>
      <c r="E34" s="186">
        <v>-6</v>
      </c>
      <c r="F34" s="386"/>
      <c r="G34" s="276">
        <v>-66.666666666666657</v>
      </c>
      <c r="H34" s="276"/>
      <c r="I34" s="213"/>
      <c r="J34" s="213"/>
      <c r="K34" s="213"/>
    </row>
    <row r="35" spans="1:11" s="310" customFormat="1" ht="12" customHeight="1" x14ac:dyDescent="0.25">
      <c r="A35" s="415">
        <v>24</v>
      </c>
      <c r="B35" s="191" t="s">
        <v>164</v>
      </c>
      <c r="C35" s="189">
        <v>47399</v>
      </c>
      <c r="D35" s="189">
        <v>48224</v>
      </c>
      <c r="E35" s="189">
        <v>-825</v>
      </c>
      <c r="F35" s="386"/>
      <c r="G35" s="276">
        <v>-1.7405430494314225</v>
      </c>
      <c r="H35" s="276"/>
      <c r="I35" s="213"/>
      <c r="J35" s="213"/>
      <c r="K35" s="213"/>
    </row>
    <row r="36" spans="1:11" s="310" customFormat="1" ht="9" customHeight="1" x14ac:dyDescent="0.25">
      <c r="A36" s="415"/>
      <c r="B36" s="186"/>
      <c r="C36" s="186"/>
      <c r="D36" s="186"/>
      <c r="E36" s="186"/>
      <c r="F36" s="386"/>
      <c r="G36" s="284"/>
      <c r="H36" s="284"/>
      <c r="I36" s="213"/>
      <c r="J36" s="213"/>
      <c r="K36" s="213"/>
    </row>
    <row r="37" spans="1:11" s="310" customFormat="1" ht="12" customHeight="1" x14ac:dyDescent="0.25">
      <c r="A37" s="415">
        <v>25</v>
      </c>
      <c r="B37" s="188" t="s">
        <v>165</v>
      </c>
      <c r="C37" s="189">
        <v>38574</v>
      </c>
      <c r="D37" s="189">
        <v>38569</v>
      </c>
      <c r="E37" s="189">
        <v>5</v>
      </c>
      <c r="F37" s="386"/>
      <c r="G37" s="276">
        <v>1.2962098823041427E-2</v>
      </c>
      <c r="H37" s="276"/>
      <c r="I37" s="213"/>
      <c r="J37" s="213"/>
      <c r="K37" s="213"/>
    </row>
    <row r="38" spans="1:11" s="310" customFormat="1" ht="9" customHeight="1" x14ac:dyDescent="0.25">
      <c r="A38" s="415"/>
      <c r="B38" s="191"/>
      <c r="C38" s="191"/>
      <c r="D38" s="191"/>
      <c r="E38" s="191"/>
      <c r="F38" s="386"/>
      <c r="G38" s="284"/>
      <c r="H38" s="284"/>
      <c r="I38" s="213"/>
      <c r="J38" s="213"/>
      <c r="K38" s="213"/>
    </row>
    <row r="39" spans="1:11" s="310" customFormat="1" ht="12" customHeight="1" x14ac:dyDescent="0.25">
      <c r="A39" s="415">
        <v>26</v>
      </c>
      <c r="B39" s="191" t="s">
        <v>166</v>
      </c>
      <c r="C39" s="186">
        <v>6348</v>
      </c>
      <c r="D39" s="186">
        <v>7292</v>
      </c>
      <c r="E39" s="186">
        <v>-944</v>
      </c>
      <c r="F39" s="38"/>
      <c r="G39" s="276">
        <v>-14.870825456836801</v>
      </c>
      <c r="H39" s="276"/>
      <c r="I39" s="213"/>
      <c r="J39" s="213"/>
      <c r="K39" s="213"/>
    </row>
    <row r="40" spans="1:11" s="310" customFormat="1" ht="12" customHeight="1" x14ac:dyDescent="0.25">
      <c r="A40" s="415">
        <v>27</v>
      </c>
      <c r="B40" s="186" t="s">
        <v>232</v>
      </c>
      <c r="C40" s="186">
        <v>0</v>
      </c>
      <c r="D40" s="186"/>
      <c r="E40" s="186">
        <v>0</v>
      </c>
      <c r="F40" s="386"/>
      <c r="G40" s="276">
        <v>0</v>
      </c>
      <c r="H40" s="276"/>
      <c r="I40" s="213"/>
      <c r="J40" s="213"/>
      <c r="K40" s="213"/>
    </row>
    <row r="41" spans="1:11" s="310" customFormat="1" ht="12" customHeight="1" x14ac:dyDescent="0.25">
      <c r="A41" s="415">
        <v>28</v>
      </c>
      <c r="B41" s="191" t="s">
        <v>233</v>
      </c>
      <c r="C41" s="189">
        <v>6348</v>
      </c>
      <c r="D41" s="189">
        <v>7292</v>
      </c>
      <c r="E41" s="189">
        <v>-944</v>
      </c>
      <c r="F41" s="386"/>
      <c r="G41" s="276">
        <v>-14.870825456836801</v>
      </c>
      <c r="H41" s="276"/>
      <c r="I41" s="213"/>
      <c r="J41" s="213"/>
      <c r="K41" s="213"/>
    </row>
    <row r="42" spans="1:11" s="310" customFormat="1" ht="12" customHeight="1" x14ac:dyDescent="0.25">
      <c r="A42" s="415">
        <v>29</v>
      </c>
      <c r="B42" s="188" t="s">
        <v>368</v>
      </c>
      <c r="C42" s="186">
        <v>0</v>
      </c>
      <c r="D42" s="186">
        <v>0</v>
      </c>
      <c r="E42" s="186">
        <v>0</v>
      </c>
      <c r="F42" s="386"/>
      <c r="G42" s="276">
        <v>0</v>
      </c>
      <c r="H42" s="284"/>
      <c r="I42" s="213"/>
      <c r="J42" s="213"/>
      <c r="K42" s="213"/>
    </row>
    <row r="43" spans="1:11" s="310" customFormat="1" ht="9" customHeight="1" x14ac:dyDescent="0.25">
      <c r="A43" s="415"/>
      <c r="B43" s="188"/>
      <c r="C43" s="186"/>
      <c r="D43" s="186"/>
      <c r="E43" s="186"/>
      <c r="F43" s="386"/>
      <c r="G43" s="284"/>
      <c r="H43" s="284"/>
      <c r="I43" s="213"/>
      <c r="J43" s="213"/>
      <c r="K43" s="213"/>
    </row>
    <row r="44" spans="1:11" s="310" customFormat="1" ht="12" customHeight="1" x14ac:dyDescent="0.25">
      <c r="A44" s="415">
        <v>30</v>
      </c>
      <c r="B44" s="442" t="s">
        <v>369</v>
      </c>
      <c r="C44" s="189">
        <v>44922</v>
      </c>
      <c r="D44" s="189">
        <v>45861</v>
      </c>
      <c r="E44" s="189">
        <v>-939</v>
      </c>
      <c r="F44" s="443"/>
      <c r="G44" s="444">
        <v>-2.09028983571524</v>
      </c>
      <c r="H44" s="284"/>
      <c r="I44" s="213"/>
      <c r="J44" s="213"/>
      <c r="K44" s="213"/>
    </row>
    <row r="45" spans="1:11" s="310" customFormat="1" ht="3" customHeight="1" x14ac:dyDescent="0.25">
      <c r="A45" s="415"/>
      <c r="B45" s="188"/>
      <c r="C45" s="191"/>
      <c r="D45" s="191"/>
      <c r="E45" s="191"/>
      <c r="F45" s="386"/>
      <c r="G45" s="284"/>
      <c r="H45" s="284"/>
      <c r="I45" s="213"/>
      <c r="J45" s="213"/>
      <c r="K45" s="213"/>
    </row>
    <row r="46" spans="1:11" s="213" customFormat="1" ht="12" customHeight="1" x14ac:dyDescent="0.25">
      <c r="A46" s="310"/>
      <c r="F46" s="38"/>
      <c r="H46" s="284"/>
    </row>
    <row r="47" spans="1:11" s="213" customFormat="1" ht="12" customHeight="1" x14ac:dyDescent="0.25">
      <c r="A47" s="310"/>
      <c r="F47" s="38"/>
      <c r="H47" s="284"/>
    </row>
    <row r="48" spans="1:11" s="213" customFormat="1" ht="12" customHeight="1" x14ac:dyDescent="0.25">
      <c r="A48" s="310"/>
      <c r="F48" s="38"/>
      <c r="H48" s="284"/>
    </row>
    <row r="49" spans="1:11" s="213" customFormat="1" ht="12" customHeight="1" x14ac:dyDescent="0.25">
      <c r="A49" s="310"/>
      <c r="F49" s="38"/>
      <c r="H49" s="284"/>
    </row>
    <row r="50" spans="1:11" s="213" customFormat="1" ht="12" customHeight="1" x14ac:dyDescent="0.2">
      <c r="F50" s="38"/>
      <c r="H50" s="284"/>
    </row>
    <row r="51" spans="1:11" s="213" customFormat="1" ht="1.5" customHeight="1" x14ac:dyDescent="0.2">
      <c r="F51" s="38"/>
      <c r="H51" s="284"/>
    </row>
    <row r="52" spans="1:11" s="213" customFormat="1" ht="1.5" customHeight="1" x14ac:dyDescent="0.2">
      <c r="F52" s="38"/>
      <c r="H52" s="284"/>
    </row>
    <row r="53" spans="1:11" x14ac:dyDescent="0.3">
      <c r="B53" s="213"/>
      <c r="C53" s="213"/>
      <c r="D53" s="213"/>
      <c r="E53" s="316"/>
      <c r="F53" s="38"/>
      <c r="G53" s="213"/>
      <c r="H53" s="284"/>
      <c r="I53" s="213"/>
      <c r="J53" s="213"/>
      <c r="K53" s="213"/>
    </row>
    <row r="54" spans="1:11" x14ac:dyDescent="0.3">
      <c r="I54" s="213"/>
    </row>
  </sheetData>
  <pageMargins left="0.75" right="0.75" top="0.5" bottom="0.8" header="0" footer="0.5"/>
  <pageSetup scale="73" fitToWidth="2" fitToHeight="2" orientation="portrait" r:id="rId1"/>
  <headerFooter>
    <oddFooter>&amp;L&amp;"Verdana,Bold"&amp;10Manitoba Public Insurance&amp;C&amp;"Verdana,Bold"&amp;10&amp;P of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"/>
  <sheetViews>
    <sheetView showGridLines="0" zoomScaleNormal="100" zoomScaleSheetLayoutView="100" workbookViewId="0">
      <selection activeCell="M12" sqref="M12"/>
    </sheetView>
  </sheetViews>
  <sheetFormatPr defaultColWidth="8.85546875" defaultRowHeight="16.5" x14ac:dyDescent="0.3"/>
  <cols>
    <col min="1" max="1" width="4.42578125" style="415" customWidth="1"/>
    <col min="2" max="2" width="31.140625" style="389" customWidth="1"/>
    <col min="3" max="4" width="10.7109375" style="389" customWidth="1"/>
    <col min="5" max="5" width="10.7109375" style="445" customWidth="1"/>
    <col min="6" max="6" width="3.7109375" style="446" customWidth="1"/>
    <col min="7" max="7" width="10.5703125" style="389" bestFit="1" customWidth="1"/>
    <col min="8" max="8" width="12" style="389" customWidth="1"/>
    <col min="9" max="16384" width="8.85546875" style="389"/>
  </cols>
  <sheetData>
    <row r="1" spans="1:11" s="223" customFormat="1" ht="15.75" x14ac:dyDescent="0.25">
      <c r="A1" s="154" t="s">
        <v>374</v>
      </c>
      <c r="B1" s="222"/>
      <c r="C1" s="222"/>
      <c r="D1" s="222"/>
      <c r="E1" s="222"/>
      <c r="F1" s="222"/>
      <c r="G1" s="222"/>
      <c r="H1" s="222"/>
    </row>
    <row r="2" spans="1:11" s="226" customFormat="1" ht="15.75" x14ac:dyDescent="0.25">
      <c r="A2" s="159" t="s">
        <v>375</v>
      </c>
      <c r="B2" s="222"/>
      <c r="C2" s="222"/>
      <c r="D2" s="222"/>
      <c r="E2" s="222"/>
      <c r="F2" s="222"/>
      <c r="G2" s="222"/>
      <c r="H2" s="222"/>
    </row>
    <row r="3" spans="1:11" x14ac:dyDescent="0.3">
      <c r="B3" s="213"/>
      <c r="C3" s="213"/>
      <c r="D3" s="213"/>
      <c r="E3" s="316"/>
      <c r="F3" s="38"/>
      <c r="G3" s="213"/>
      <c r="H3" s="213"/>
      <c r="I3" s="213"/>
      <c r="J3" s="213"/>
      <c r="K3" s="213"/>
    </row>
    <row r="4" spans="1:11" x14ac:dyDescent="0.3">
      <c r="B4" s="213"/>
      <c r="C4" s="213"/>
      <c r="D4" s="213"/>
      <c r="E4" s="316"/>
      <c r="F4" s="38"/>
      <c r="G4" s="213"/>
      <c r="H4" s="213"/>
      <c r="I4" s="213"/>
      <c r="J4" s="213"/>
      <c r="K4" s="213"/>
    </row>
    <row r="5" spans="1:11" x14ac:dyDescent="0.3">
      <c r="B5" s="213"/>
      <c r="C5" s="213"/>
      <c r="D5" s="213"/>
      <c r="E5" s="316"/>
      <c r="F5" s="38"/>
      <c r="G5" s="213"/>
      <c r="H5" s="213"/>
      <c r="I5" s="213"/>
      <c r="J5" s="213"/>
      <c r="K5" s="213"/>
    </row>
    <row r="6" spans="1:11" s="310" customFormat="1" ht="11.25" customHeight="1" x14ac:dyDescent="0.25">
      <c r="A6" s="415" t="s">
        <v>0</v>
      </c>
      <c r="B6" s="172"/>
      <c r="C6" s="431"/>
      <c r="D6" s="431"/>
      <c r="E6" s="213"/>
      <c r="F6" s="386"/>
      <c r="G6" s="213"/>
      <c r="H6" s="213"/>
      <c r="I6" s="213"/>
      <c r="J6" s="213"/>
      <c r="K6" s="213"/>
    </row>
    <row r="7" spans="1:11" s="310" customFormat="1" ht="11.25" customHeight="1" x14ac:dyDescent="0.25">
      <c r="A7" s="415" t="s">
        <v>1</v>
      </c>
      <c r="C7" s="432"/>
      <c r="D7" s="432"/>
      <c r="E7" s="38"/>
      <c r="F7" s="433"/>
      <c r="G7" s="263" t="s">
        <v>221</v>
      </c>
      <c r="H7" s="263"/>
      <c r="I7" s="213"/>
      <c r="J7" s="213"/>
      <c r="K7" s="213"/>
    </row>
    <row r="8" spans="1:11" s="310" customFormat="1" ht="12" customHeight="1" x14ac:dyDescent="0.25">
      <c r="A8" s="415">
        <v>1</v>
      </c>
      <c r="B8" s="177"/>
      <c r="C8" s="434" t="s">
        <v>376</v>
      </c>
      <c r="D8" s="434" t="s">
        <v>377</v>
      </c>
      <c r="E8" s="435" t="s">
        <v>224</v>
      </c>
      <c r="F8" s="436"/>
      <c r="G8" s="437" t="s">
        <v>226</v>
      </c>
      <c r="H8" s="263"/>
      <c r="I8" s="213"/>
      <c r="J8" s="213"/>
      <c r="K8" s="213"/>
    </row>
    <row r="9" spans="1:11" s="310" customFormat="1" ht="12" customHeight="1" x14ac:dyDescent="0.25">
      <c r="A9" s="415">
        <v>2</v>
      </c>
      <c r="B9" s="352" t="s">
        <v>227</v>
      </c>
      <c r="C9" s="438" t="s">
        <v>228</v>
      </c>
      <c r="D9" s="438" t="s">
        <v>228</v>
      </c>
      <c r="E9" s="438" t="s">
        <v>228</v>
      </c>
      <c r="F9" s="439"/>
      <c r="G9" s="440" t="s">
        <v>229</v>
      </c>
      <c r="H9" s="440"/>
      <c r="I9" s="213"/>
      <c r="J9" s="213"/>
      <c r="K9" s="213"/>
    </row>
    <row r="10" spans="1:11" s="310" customFormat="1" ht="12" customHeight="1" x14ac:dyDescent="0.25">
      <c r="A10" s="415">
        <v>3</v>
      </c>
      <c r="B10" s="188" t="s">
        <v>246</v>
      </c>
      <c r="C10" s="168"/>
      <c r="D10" s="168"/>
      <c r="E10" s="213"/>
      <c r="F10" s="386"/>
      <c r="G10" s="213"/>
      <c r="H10" s="213"/>
      <c r="I10" s="213"/>
      <c r="J10" s="213"/>
      <c r="K10" s="213"/>
    </row>
    <row r="11" spans="1:11" s="310" customFormat="1" ht="12" customHeight="1" x14ac:dyDescent="0.25">
      <c r="A11" s="415">
        <v>4</v>
      </c>
      <c r="B11" s="185" t="s">
        <v>144</v>
      </c>
      <c r="C11" s="186">
        <v>162861</v>
      </c>
      <c r="D11" s="186">
        <v>164073</v>
      </c>
      <c r="E11" s="186">
        <v>-1212</v>
      </c>
      <c r="F11" s="386"/>
      <c r="G11" s="277">
        <v>-7.3869558062569229E-3</v>
      </c>
      <c r="H11" s="447"/>
      <c r="I11" s="192"/>
      <c r="J11" s="213"/>
      <c r="K11" s="213"/>
    </row>
    <row r="12" spans="1:11" s="310" customFormat="1" ht="12" customHeight="1" x14ac:dyDescent="0.25">
      <c r="A12" s="415">
        <v>5</v>
      </c>
      <c r="B12" s="185" t="s">
        <v>146</v>
      </c>
      <c r="C12" s="186">
        <v>-1567</v>
      </c>
      <c r="D12" s="186">
        <v>-1627</v>
      </c>
      <c r="E12" s="186">
        <v>60</v>
      </c>
      <c r="F12" s="386"/>
      <c r="G12" s="277">
        <v>-3.6877688998156133E-2</v>
      </c>
      <c r="H12" s="447"/>
      <c r="I12" s="213"/>
      <c r="J12" s="213"/>
      <c r="K12" s="213"/>
    </row>
    <row r="13" spans="1:11" s="310" customFormat="1" ht="12" customHeight="1" x14ac:dyDescent="0.25">
      <c r="A13" s="415">
        <v>6</v>
      </c>
      <c r="B13" s="188" t="s">
        <v>147</v>
      </c>
      <c r="C13" s="189">
        <v>161294</v>
      </c>
      <c r="D13" s="189">
        <v>162446</v>
      </c>
      <c r="E13" s="189">
        <v>-1152</v>
      </c>
      <c r="F13" s="386"/>
      <c r="G13" s="277">
        <v>-7.0915873582605427E-3</v>
      </c>
      <c r="H13" s="447"/>
      <c r="I13" s="213"/>
      <c r="J13" s="213"/>
      <c r="K13" s="213"/>
    </row>
    <row r="14" spans="1:11" s="310" customFormat="1" ht="9" customHeight="1" x14ac:dyDescent="0.25">
      <c r="A14" s="415"/>
      <c r="B14" s="190"/>
      <c r="C14" s="186"/>
      <c r="D14" s="186"/>
      <c r="E14" s="186"/>
      <c r="F14" s="386"/>
      <c r="G14" s="277"/>
      <c r="H14" s="447"/>
      <c r="I14" s="213"/>
      <c r="J14" s="213"/>
      <c r="K14" s="213"/>
    </row>
    <row r="15" spans="1:11" s="310" customFormat="1" ht="12" customHeight="1" x14ac:dyDescent="0.25">
      <c r="A15" s="415">
        <v>7</v>
      </c>
      <c r="B15" s="191" t="s">
        <v>148</v>
      </c>
      <c r="C15" s="186"/>
      <c r="D15" s="186"/>
      <c r="E15" s="186"/>
      <c r="F15" s="386"/>
      <c r="G15" s="277"/>
      <c r="H15" s="447"/>
      <c r="I15" s="213"/>
      <c r="J15" s="213"/>
      <c r="K15" s="213"/>
    </row>
    <row r="16" spans="1:11" s="310" customFormat="1" ht="12" customHeight="1" x14ac:dyDescent="0.25">
      <c r="A16" s="415">
        <v>8</v>
      </c>
      <c r="B16" s="185" t="s">
        <v>144</v>
      </c>
      <c r="C16" s="186">
        <v>160848</v>
      </c>
      <c r="D16" s="186">
        <v>161046</v>
      </c>
      <c r="E16" s="186">
        <v>-198</v>
      </c>
      <c r="F16" s="386"/>
      <c r="G16" s="277">
        <v>-1.2294623896278445E-3</v>
      </c>
      <c r="H16" s="447"/>
      <c r="I16" s="213"/>
      <c r="J16" s="213"/>
      <c r="K16" s="213"/>
    </row>
    <row r="17" spans="1:11" s="310" customFormat="1" ht="12" customHeight="1" x14ac:dyDescent="0.25">
      <c r="A17" s="415">
        <v>9</v>
      </c>
      <c r="B17" s="185" t="s">
        <v>146</v>
      </c>
      <c r="C17" s="186">
        <v>-1567</v>
      </c>
      <c r="D17" s="186">
        <v>-1627</v>
      </c>
      <c r="E17" s="186">
        <v>60</v>
      </c>
      <c r="F17" s="386"/>
      <c r="G17" s="277">
        <v>-3.6877688998156133E-2</v>
      </c>
      <c r="H17" s="447"/>
      <c r="I17" s="213"/>
      <c r="J17" s="213"/>
      <c r="K17" s="213"/>
    </row>
    <row r="18" spans="1:11" s="310" customFormat="1" ht="12" customHeight="1" x14ac:dyDescent="0.25">
      <c r="A18" s="415">
        <v>10</v>
      </c>
      <c r="B18" s="188" t="s">
        <v>149</v>
      </c>
      <c r="C18" s="189">
        <v>159281</v>
      </c>
      <c r="D18" s="189">
        <v>159419</v>
      </c>
      <c r="E18" s="189">
        <v>-138</v>
      </c>
      <c r="F18" s="386"/>
      <c r="G18" s="277">
        <v>-8.6564336747818604E-4</v>
      </c>
      <c r="H18" s="447"/>
      <c r="I18" s="213"/>
      <c r="J18" s="213"/>
      <c r="K18" s="213"/>
    </row>
    <row r="19" spans="1:11" s="310" customFormat="1" ht="12" customHeight="1" x14ac:dyDescent="0.25">
      <c r="A19" s="415">
        <v>11</v>
      </c>
      <c r="B19" s="185" t="s">
        <v>150</v>
      </c>
      <c r="C19" s="441">
        <v>11752</v>
      </c>
      <c r="D19" s="441">
        <v>11885</v>
      </c>
      <c r="E19" s="186">
        <v>-133</v>
      </c>
      <c r="F19" s="386"/>
      <c r="G19" s="277">
        <v>-1.1190576356752246E-2</v>
      </c>
      <c r="H19" s="447"/>
      <c r="I19" s="213"/>
      <c r="J19" s="213"/>
      <c r="K19" s="213"/>
    </row>
    <row r="20" spans="1:11" s="310" customFormat="1" ht="12" customHeight="1" x14ac:dyDescent="0.25">
      <c r="A20" s="415">
        <v>12</v>
      </c>
      <c r="B20" s="188" t="s">
        <v>151</v>
      </c>
      <c r="C20" s="189">
        <v>171033</v>
      </c>
      <c r="D20" s="189">
        <v>171304</v>
      </c>
      <c r="E20" s="189">
        <v>-271</v>
      </c>
      <c r="F20" s="386"/>
      <c r="G20" s="277">
        <v>-1.5819829075794933E-3</v>
      </c>
      <c r="H20" s="447"/>
      <c r="I20" s="213"/>
      <c r="J20" s="213"/>
      <c r="K20" s="213"/>
    </row>
    <row r="21" spans="1:11" s="310" customFormat="1" ht="9" customHeight="1" x14ac:dyDescent="0.25">
      <c r="A21" s="415"/>
      <c r="B21" s="191"/>
      <c r="C21" s="186"/>
      <c r="D21" s="186"/>
      <c r="E21" s="186"/>
      <c r="F21" s="386"/>
      <c r="G21" s="277"/>
      <c r="H21" s="447"/>
      <c r="I21" s="213"/>
      <c r="J21" s="213"/>
      <c r="K21" s="213"/>
    </row>
    <row r="22" spans="1:11" s="310" customFormat="1" ht="12" customHeight="1" x14ac:dyDescent="0.25">
      <c r="A22" s="415">
        <v>13</v>
      </c>
      <c r="B22" s="191" t="s">
        <v>230</v>
      </c>
      <c r="C22" s="186">
        <v>65685</v>
      </c>
      <c r="D22" s="186">
        <v>69060</v>
      </c>
      <c r="E22" s="186">
        <v>-3375</v>
      </c>
      <c r="F22" s="38"/>
      <c r="G22" s="277">
        <v>-4.88705473501303E-2</v>
      </c>
      <c r="H22" s="447"/>
      <c r="I22" s="213"/>
      <c r="J22" s="213"/>
      <c r="K22" s="213"/>
    </row>
    <row r="23" spans="1:11" s="310" customFormat="1" ht="12" customHeight="1" x14ac:dyDescent="0.25">
      <c r="A23" s="415">
        <v>14</v>
      </c>
      <c r="B23" s="186" t="s">
        <v>231</v>
      </c>
      <c r="C23" s="186">
        <v>0</v>
      </c>
      <c r="D23" s="186"/>
      <c r="E23" s="186">
        <v>0</v>
      </c>
      <c r="F23" s="386"/>
      <c r="G23" s="277"/>
      <c r="H23" s="447"/>
      <c r="I23" s="213"/>
      <c r="J23" s="213"/>
      <c r="K23" s="213"/>
    </row>
    <row r="24" spans="1:11" s="310" customFormat="1" ht="12" customHeight="1" x14ac:dyDescent="0.25">
      <c r="A24" s="415">
        <v>15</v>
      </c>
      <c r="B24" s="191" t="s">
        <v>155</v>
      </c>
      <c r="C24" s="189">
        <v>65685</v>
      </c>
      <c r="D24" s="189">
        <v>69060</v>
      </c>
      <c r="E24" s="189">
        <v>-3375</v>
      </c>
      <c r="F24" s="386"/>
      <c r="G24" s="277">
        <v>-4.88705473501303E-2</v>
      </c>
      <c r="H24" s="447"/>
      <c r="I24" s="187"/>
      <c r="J24" s="213"/>
      <c r="K24" s="213"/>
    </row>
    <row r="25" spans="1:11" s="310" customFormat="1" ht="9" customHeight="1" x14ac:dyDescent="0.25">
      <c r="A25" s="415"/>
      <c r="B25" s="191"/>
      <c r="C25" s="186"/>
      <c r="D25" s="186"/>
      <c r="E25" s="186"/>
      <c r="F25" s="386"/>
      <c r="G25" s="277"/>
      <c r="H25" s="447"/>
      <c r="I25" s="213"/>
      <c r="J25" s="213"/>
      <c r="K25" s="213"/>
    </row>
    <row r="26" spans="1:11" s="310" customFormat="1" ht="12" customHeight="1" x14ac:dyDescent="0.25">
      <c r="A26" s="415">
        <v>16</v>
      </c>
      <c r="B26" s="187" t="s">
        <v>156</v>
      </c>
      <c r="C26" s="186">
        <v>10491</v>
      </c>
      <c r="D26" s="186">
        <v>11325</v>
      </c>
      <c r="E26" s="186">
        <v>-834</v>
      </c>
      <c r="F26" s="386"/>
      <c r="G26" s="277">
        <v>-7.3642384105960246E-2</v>
      </c>
      <c r="H26" s="447"/>
      <c r="I26" s="213"/>
      <c r="J26" s="213"/>
      <c r="K26" s="213"/>
    </row>
    <row r="27" spans="1:11" s="310" customFormat="1" ht="12" customHeight="1" x14ac:dyDescent="0.25">
      <c r="A27" s="415">
        <v>17</v>
      </c>
      <c r="B27" s="185" t="s">
        <v>157</v>
      </c>
      <c r="C27" s="186">
        <v>908</v>
      </c>
      <c r="D27" s="186">
        <v>1060</v>
      </c>
      <c r="E27" s="186">
        <v>-152</v>
      </c>
      <c r="F27" s="386"/>
      <c r="G27" s="277">
        <v>-0.14339622641509431</v>
      </c>
      <c r="H27" s="447"/>
      <c r="I27" s="213"/>
      <c r="J27" s="213"/>
      <c r="K27" s="213"/>
    </row>
    <row r="28" spans="1:11" s="310" customFormat="1" ht="12" customHeight="1" x14ac:dyDescent="0.25">
      <c r="A28" s="415">
        <v>18</v>
      </c>
      <c r="B28" s="191" t="s">
        <v>158</v>
      </c>
      <c r="C28" s="189">
        <v>77084</v>
      </c>
      <c r="D28" s="189">
        <v>81445</v>
      </c>
      <c r="E28" s="189">
        <v>-4361</v>
      </c>
      <c r="F28" s="386"/>
      <c r="G28" s="277">
        <v>-5.3545337344220068E-2</v>
      </c>
      <c r="H28" s="447"/>
      <c r="I28" s="213"/>
      <c r="J28" s="213"/>
      <c r="K28" s="213"/>
    </row>
    <row r="29" spans="1:11" s="310" customFormat="1" ht="9" customHeight="1" x14ac:dyDescent="0.25">
      <c r="A29" s="415"/>
      <c r="B29" s="191"/>
      <c r="C29" s="186"/>
      <c r="D29" s="186"/>
      <c r="E29" s="186"/>
      <c r="F29" s="386"/>
      <c r="G29" s="277"/>
      <c r="H29" s="447"/>
      <c r="I29" s="213"/>
      <c r="J29" s="213"/>
      <c r="K29" s="213"/>
    </row>
    <row r="30" spans="1:11" s="310" customFormat="1" ht="12" customHeight="1" x14ac:dyDescent="0.25">
      <c r="A30" s="415">
        <v>19</v>
      </c>
      <c r="B30" s="191" t="s">
        <v>159</v>
      </c>
      <c r="C30" s="186"/>
      <c r="D30" s="186"/>
      <c r="E30" s="186"/>
      <c r="F30" s="386"/>
      <c r="G30" s="277"/>
      <c r="H30" s="447"/>
      <c r="I30" s="213"/>
      <c r="J30" s="213"/>
      <c r="K30" s="213"/>
    </row>
    <row r="31" spans="1:11" s="310" customFormat="1" ht="12" customHeight="1" x14ac:dyDescent="0.25">
      <c r="A31" s="415">
        <v>20</v>
      </c>
      <c r="B31" s="185" t="s">
        <v>160</v>
      </c>
      <c r="C31" s="186">
        <v>9431</v>
      </c>
      <c r="D31" s="186">
        <v>9451</v>
      </c>
      <c r="E31" s="186">
        <v>-20</v>
      </c>
      <c r="F31" s="386"/>
      <c r="G31" s="277">
        <v>-2.116178182202888E-3</v>
      </c>
      <c r="H31" s="447"/>
      <c r="I31" s="213"/>
      <c r="J31" s="213"/>
      <c r="K31" s="213"/>
    </row>
    <row r="32" spans="1:11" s="310" customFormat="1" ht="12" customHeight="1" x14ac:dyDescent="0.25">
      <c r="A32" s="415">
        <v>21</v>
      </c>
      <c r="B32" s="187" t="s">
        <v>161</v>
      </c>
      <c r="C32" s="186">
        <v>35256</v>
      </c>
      <c r="D32" s="186">
        <v>35443</v>
      </c>
      <c r="E32" s="186">
        <v>-187</v>
      </c>
      <c r="F32" s="386"/>
      <c r="G32" s="277">
        <v>-5.2760770815111213E-3</v>
      </c>
      <c r="H32" s="447"/>
      <c r="I32" s="213"/>
      <c r="J32" s="213"/>
      <c r="K32" s="213"/>
    </row>
    <row r="33" spans="1:11" s="310" customFormat="1" ht="12" customHeight="1" x14ac:dyDescent="0.25">
      <c r="A33" s="415">
        <v>22</v>
      </c>
      <c r="B33" s="187" t="s">
        <v>162</v>
      </c>
      <c r="C33" s="186">
        <v>4825</v>
      </c>
      <c r="D33" s="186">
        <v>4831</v>
      </c>
      <c r="E33" s="186">
        <v>-6</v>
      </c>
      <c r="F33" s="386"/>
      <c r="G33" s="277">
        <v>-1.2419788863589076E-3</v>
      </c>
      <c r="H33" s="447"/>
      <c r="I33" s="213"/>
      <c r="J33" s="213"/>
      <c r="K33" s="213"/>
    </row>
    <row r="34" spans="1:11" s="310" customFormat="1" ht="12" customHeight="1" x14ac:dyDescent="0.25">
      <c r="A34" s="415">
        <v>23</v>
      </c>
      <c r="B34" s="187" t="s">
        <v>163</v>
      </c>
      <c r="C34" s="186">
        <v>8</v>
      </c>
      <c r="D34" s="186">
        <v>12</v>
      </c>
      <c r="E34" s="186">
        <v>-4</v>
      </c>
      <c r="F34" s="386"/>
      <c r="G34" s="277">
        <v>-0.33333333333333337</v>
      </c>
      <c r="H34" s="447"/>
      <c r="I34" s="213"/>
      <c r="J34" s="213"/>
      <c r="K34" s="213"/>
    </row>
    <row r="35" spans="1:11" s="310" customFormat="1" ht="12" customHeight="1" x14ac:dyDescent="0.25">
      <c r="A35" s="415">
        <v>24</v>
      </c>
      <c r="B35" s="191" t="s">
        <v>164</v>
      </c>
      <c r="C35" s="189">
        <v>49520</v>
      </c>
      <c r="D35" s="189">
        <v>49737</v>
      </c>
      <c r="E35" s="189">
        <v>-217</v>
      </c>
      <c r="F35" s="386"/>
      <c r="G35" s="277">
        <v>-4.3629491123308162E-3</v>
      </c>
      <c r="H35" s="447"/>
      <c r="I35" s="213"/>
      <c r="J35" s="213"/>
      <c r="K35" s="213"/>
    </row>
    <row r="36" spans="1:11" s="310" customFormat="1" ht="9" customHeight="1" x14ac:dyDescent="0.25">
      <c r="A36" s="415"/>
      <c r="B36" s="186"/>
      <c r="C36" s="186"/>
      <c r="D36" s="186"/>
      <c r="E36" s="186"/>
      <c r="F36" s="386"/>
      <c r="G36" s="277"/>
      <c r="H36" s="447"/>
      <c r="I36" s="213"/>
      <c r="J36" s="213"/>
      <c r="K36" s="213"/>
    </row>
    <row r="37" spans="1:11" s="310" customFormat="1" ht="12" customHeight="1" x14ac:dyDescent="0.25">
      <c r="A37" s="415">
        <v>25</v>
      </c>
      <c r="B37" s="188" t="s">
        <v>165</v>
      </c>
      <c r="C37" s="189">
        <v>44429</v>
      </c>
      <c r="D37" s="189">
        <v>40122</v>
      </c>
      <c r="E37" s="189">
        <v>4307</v>
      </c>
      <c r="F37" s="386"/>
      <c r="G37" s="277">
        <v>0.10734758985095461</v>
      </c>
      <c r="H37" s="447"/>
      <c r="I37" s="213"/>
      <c r="J37" s="213"/>
      <c r="K37" s="213"/>
    </row>
    <row r="38" spans="1:11" s="310" customFormat="1" ht="9" customHeight="1" x14ac:dyDescent="0.25">
      <c r="A38" s="415"/>
      <c r="B38" s="191"/>
      <c r="C38" s="191"/>
      <c r="D38" s="191"/>
      <c r="E38" s="191"/>
      <c r="F38" s="386"/>
      <c r="G38" s="277"/>
      <c r="H38" s="447"/>
      <c r="I38" s="213"/>
      <c r="J38" s="213"/>
      <c r="K38" s="213"/>
    </row>
    <row r="39" spans="1:11" s="310" customFormat="1" ht="12" customHeight="1" x14ac:dyDescent="0.25">
      <c r="A39" s="415">
        <v>26</v>
      </c>
      <c r="B39" s="191" t="s">
        <v>166</v>
      </c>
      <c r="C39" s="186">
        <v>11349</v>
      </c>
      <c r="D39" s="186">
        <v>6788</v>
      </c>
      <c r="E39" s="186">
        <v>5667.1395340209237</v>
      </c>
      <c r="F39" s="38"/>
      <c r="G39" s="277">
        <v>0.67192103712433715</v>
      </c>
      <c r="H39" s="447"/>
      <c r="I39" s="213"/>
      <c r="J39" s="213"/>
      <c r="K39" s="213"/>
    </row>
    <row r="40" spans="1:11" s="310" customFormat="1" ht="12" customHeight="1" x14ac:dyDescent="0.25">
      <c r="A40" s="415">
        <v>27</v>
      </c>
      <c r="B40" s="186" t="s">
        <v>232</v>
      </c>
      <c r="C40" s="186">
        <v>828</v>
      </c>
      <c r="D40" s="186"/>
      <c r="E40" s="186">
        <v>-278.13953402092454</v>
      </c>
      <c r="F40" s="386"/>
      <c r="G40" s="277"/>
      <c r="H40" s="447"/>
      <c r="I40" s="213"/>
      <c r="J40" s="213"/>
      <c r="K40" s="213"/>
    </row>
    <row r="41" spans="1:11" s="310" customFormat="1" ht="12" customHeight="1" x14ac:dyDescent="0.25">
      <c r="A41" s="415">
        <v>28</v>
      </c>
      <c r="B41" s="191" t="s">
        <v>233</v>
      </c>
      <c r="C41" s="189">
        <v>12177</v>
      </c>
      <c r="D41" s="189">
        <v>6788</v>
      </c>
      <c r="E41" s="189">
        <v>5389</v>
      </c>
      <c r="F41" s="386"/>
      <c r="G41" s="277">
        <v>0.79390100176782563</v>
      </c>
      <c r="H41" s="447"/>
      <c r="I41" s="213"/>
      <c r="J41" s="213"/>
      <c r="K41" s="213"/>
    </row>
    <row r="42" spans="1:11" s="310" customFormat="1" ht="12" customHeight="1" x14ac:dyDescent="0.25">
      <c r="A42" s="415">
        <v>29</v>
      </c>
      <c r="B42" s="188" t="s">
        <v>368</v>
      </c>
      <c r="C42" s="186">
        <v>115</v>
      </c>
      <c r="D42" s="186">
        <v>159</v>
      </c>
      <c r="E42" s="186">
        <v>-44</v>
      </c>
      <c r="F42" s="386"/>
      <c r="G42" s="277">
        <v>-0.27672955974842772</v>
      </c>
      <c r="H42" s="447"/>
      <c r="I42" s="213"/>
      <c r="J42" s="213"/>
      <c r="K42" s="213"/>
    </row>
    <row r="43" spans="1:11" s="310" customFormat="1" ht="9" customHeight="1" x14ac:dyDescent="0.25">
      <c r="A43" s="415"/>
      <c r="B43" s="188"/>
      <c r="C43" s="186"/>
      <c r="D43" s="186"/>
      <c r="E43" s="186"/>
      <c r="F43" s="386"/>
      <c r="G43" s="277"/>
      <c r="H43" s="447"/>
      <c r="I43" s="213"/>
      <c r="J43" s="213"/>
      <c r="K43" s="213"/>
    </row>
    <row r="44" spans="1:11" s="310" customFormat="1" ht="12" customHeight="1" x14ac:dyDescent="0.25">
      <c r="A44" s="415">
        <v>30</v>
      </c>
      <c r="B44" s="442" t="s">
        <v>369</v>
      </c>
      <c r="C44" s="189">
        <v>56721</v>
      </c>
      <c r="D44" s="189">
        <v>47069</v>
      </c>
      <c r="E44" s="189">
        <v>9652</v>
      </c>
      <c r="F44" s="443"/>
      <c r="G44" s="448">
        <v>0.20506065563321929</v>
      </c>
      <c r="H44" s="447"/>
      <c r="I44" s="213"/>
      <c r="J44" s="213"/>
      <c r="K44" s="213"/>
    </row>
    <row r="45" spans="1:11" s="310" customFormat="1" ht="3" customHeight="1" x14ac:dyDescent="0.25">
      <c r="A45" s="415"/>
      <c r="B45" s="188"/>
      <c r="C45" s="191"/>
      <c r="D45" s="191"/>
      <c r="E45" s="191"/>
      <c r="F45" s="386"/>
      <c r="G45" s="284"/>
      <c r="H45" s="447"/>
      <c r="I45" s="213"/>
      <c r="J45" s="213"/>
      <c r="K45" s="213"/>
    </row>
    <row r="46" spans="1:11" s="213" customFormat="1" ht="12" customHeight="1" x14ac:dyDescent="0.25">
      <c r="A46" s="310"/>
      <c r="F46" s="38"/>
      <c r="H46" s="284"/>
    </row>
    <row r="47" spans="1:11" s="213" customFormat="1" ht="12" customHeight="1" x14ac:dyDescent="0.25">
      <c r="A47" s="310"/>
      <c r="F47" s="38"/>
      <c r="H47" s="284"/>
    </row>
    <row r="48" spans="1:11" s="213" customFormat="1" ht="12" customHeight="1" x14ac:dyDescent="0.25">
      <c r="A48" s="310"/>
      <c r="F48" s="38"/>
      <c r="H48" s="284"/>
    </row>
    <row r="49" spans="1:11" s="213" customFormat="1" ht="12" customHeight="1" x14ac:dyDescent="0.25">
      <c r="A49" s="310"/>
      <c r="F49" s="38"/>
      <c r="H49" s="284"/>
    </row>
    <row r="50" spans="1:11" s="213" customFormat="1" ht="12" customHeight="1" x14ac:dyDescent="0.2">
      <c r="F50" s="38"/>
      <c r="H50" s="284"/>
    </row>
    <row r="51" spans="1:11" s="213" customFormat="1" ht="1.5" customHeight="1" x14ac:dyDescent="0.2">
      <c r="F51" s="38"/>
      <c r="H51" s="284"/>
    </row>
    <row r="52" spans="1:11" s="213" customFormat="1" ht="1.5" customHeight="1" x14ac:dyDescent="0.2">
      <c r="F52" s="38"/>
      <c r="H52" s="284"/>
    </row>
    <row r="53" spans="1:11" x14ac:dyDescent="0.3">
      <c r="B53" s="213"/>
      <c r="C53" s="213"/>
      <c r="D53" s="213"/>
      <c r="E53" s="316"/>
      <c r="F53" s="38"/>
      <c r="G53" s="213"/>
      <c r="H53" s="284"/>
      <c r="I53" s="213"/>
      <c r="J53" s="213"/>
      <c r="K53" s="213"/>
    </row>
    <row r="54" spans="1:11" x14ac:dyDescent="0.3">
      <c r="I54" s="213"/>
    </row>
  </sheetData>
  <printOptions horizontalCentered="1"/>
  <pageMargins left="0.75" right="0.75" top="0.5" bottom="0.8" header="0" footer="0.5"/>
  <pageSetup scale="85" orientation="portrait" r:id="rId1"/>
  <headerFooter>
    <oddFooter>&amp;L&amp;"Verdana,Bold"&amp;10Manitoba Public Insurance&amp;C&amp;"Verdana,Bold"&amp;10&amp;P of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4"/>
  <sheetViews>
    <sheetView showGridLines="0" zoomScaleNormal="100" zoomScaleSheetLayoutView="100" workbookViewId="0">
      <selection activeCell="M12" sqref="M12"/>
    </sheetView>
  </sheetViews>
  <sheetFormatPr defaultColWidth="8.85546875" defaultRowHeight="16.5" x14ac:dyDescent="0.3"/>
  <cols>
    <col min="1" max="1" width="4.42578125" style="415" customWidth="1"/>
    <col min="2" max="2" width="31.140625" style="389" customWidth="1"/>
    <col min="3" max="4" width="10.7109375" style="389" customWidth="1"/>
    <col min="5" max="5" width="10.7109375" style="445" customWidth="1"/>
    <col min="6" max="6" width="3.7109375" style="446" customWidth="1"/>
    <col min="7" max="7" width="10.5703125" style="389" bestFit="1" customWidth="1"/>
    <col min="8" max="8" width="10" style="389" customWidth="1"/>
    <col min="9" max="16384" width="8.85546875" style="389"/>
  </cols>
  <sheetData>
    <row r="1" spans="1:13" s="223" customFormat="1" ht="15.75" x14ac:dyDescent="0.25">
      <c r="A1" s="154" t="s">
        <v>378</v>
      </c>
      <c r="B1" s="222"/>
      <c r="C1" s="222"/>
      <c r="D1" s="222"/>
      <c r="E1" s="222"/>
      <c r="F1" s="222"/>
      <c r="G1" s="222"/>
      <c r="H1" s="222"/>
    </row>
    <row r="2" spans="1:13" s="226" customFormat="1" ht="15.75" x14ac:dyDescent="0.25">
      <c r="A2" s="159" t="s">
        <v>379</v>
      </c>
      <c r="B2" s="222"/>
      <c r="C2" s="222"/>
      <c r="D2" s="222"/>
      <c r="E2" s="222"/>
      <c r="F2" s="222"/>
      <c r="G2" s="222"/>
      <c r="H2" s="222"/>
    </row>
    <row r="3" spans="1:13" x14ac:dyDescent="0.3">
      <c r="B3" s="213"/>
      <c r="C3" s="213"/>
      <c r="D3" s="213"/>
      <c r="E3" s="316"/>
      <c r="F3" s="38"/>
      <c r="G3" s="213"/>
      <c r="H3" s="213"/>
      <c r="I3" s="213"/>
      <c r="J3" s="213"/>
      <c r="K3" s="213"/>
    </row>
    <row r="4" spans="1:13" x14ac:dyDescent="0.3">
      <c r="B4" s="213"/>
      <c r="C4" s="213"/>
      <c r="D4" s="213"/>
      <c r="E4" s="316"/>
      <c r="F4" s="38"/>
      <c r="G4" s="213"/>
      <c r="H4" s="213"/>
      <c r="I4" s="213"/>
      <c r="J4" s="213"/>
      <c r="K4" s="213"/>
    </row>
    <row r="5" spans="1:13" x14ac:dyDescent="0.3">
      <c r="B5" s="213"/>
      <c r="C5" s="213"/>
      <c r="D5" s="213"/>
      <c r="E5" s="316"/>
      <c r="F5" s="38"/>
      <c r="G5" s="213"/>
      <c r="H5" s="213"/>
      <c r="I5" s="213"/>
      <c r="J5" s="213"/>
      <c r="K5" s="213"/>
    </row>
    <row r="6" spans="1:13" s="310" customFormat="1" ht="11.25" customHeight="1" x14ac:dyDescent="0.25">
      <c r="A6" s="415" t="s">
        <v>0</v>
      </c>
      <c r="B6" s="172"/>
      <c r="C6" s="431"/>
      <c r="D6" s="431"/>
      <c r="E6" s="213"/>
      <c r="F6" s="386"/>
      <c r="G6" s="213"/>
      <c r="H6" s="213"/>
      <c r="I6" s="213"/>
      <c r="J6" s="213"/>
      <c r="K6" s="213"/>
    </row>
    <row r="7" spans="1:13" s="310" customFormat="1" ht="11.25" customHeight="1" x14ac:dyDescent="0.25">
      <c r="A7" s="415" t="s">
        <v>1</v>
      </c>
      <c r="C7" s="432"/>
      <c r="D7" s="432"/>
      <c r="E7" s="38"/>
      <c r="F7" s="433"/>
      <c r="G7" s="263" t="s">
        <v>221</v>
      </c>
      <c r="H7" s="263"/>
      <c r="I7" s="213"/>
      <c r="J7" s="213"/>
      <c r="K7" s="213"/>
    </row>
    <row r="8" spans="1:13" s="310" customFormat="1" ht="12" customHeight="1" x14ac:dyDescent="0.25">
      <c r="A8" s="415">
        <v>1</v>
      </c>
      <c r="B8" s="177"/>
      <c r="C8" s="434" t="s">
        <v>380</v>
      </c>
      <c r="D8" s="434" t="s">
        <v>381</v>
      </c>
      <c r="E8" s="435" t="s">
        <v>224</v>
      </c>
      <c r="F8" s="436"/>
      <c r="G8" s="437" t="s">
        <v>226</v>
      </c>
      <c r="H8" s="263"/>
      <c r="I8" s="213"/>
      <c r="J8" s="213"/>
      <c r="K8" s="449"/>
      <c r="L8" s="449"/>
      <c r="M8" s="219"/>
    </row>
    <row r="9" spans="1:13" s="310" customFormat="1" ht="12" customHeight="1" x14ac:dyDescent="0.25">
      <c r="A9" s="415">
        <v>2</v>
      </c>
      <c r="B9" s="352" t="s">
        <v>227</v>
      </c>
      <c r="C9" s="438" t="s">
        <v>228</v>
      </c>
      <c r="D9" s="438" t="s">
        <v>228</v>
      </c>
      <c r="E9" s="438" t="s">
        <v>228</v>
      </c>
      <c r="F9" s="439"/>
      <c r="G9" s="440" t="s">
        <v>229</v>
      </c>
      <c r="H9" s="440"/>
      <c r="I9" s="213"/>
      <c r="J9" s="213"/>
      <c r="K9" s="219"/>
      <c r="L9" s="219"/>
      <c r="M9" s="219"/>
    </row>
    <row r="10" spans="1:13" s="310" customFormat="1" ht="12" customHeight="1" x14ac:dyDescent="0.25">
      <c r="A10" s="415">
        <v>3</v>
      </c>
      <c r="B10" s="188" t="s">
        <v>246</v>
      </c>
      <c r="C10" s="168"/>
      <c r="D10" s="168"/>
      <c r="E10" s="213"/>
      <c r="F10" s="386"/>
      <c r="G10" s="213"/>
      <c r="H10" s="213"/>
      <c r="I10" s="213"/>
      <c r="J10" s="213"/>
    </row>
    <row r="11" spans="1:13" s="310" customFormat="1" ht="12" customHeight="1" x14ac:dyDescent="0.25">
      <c r="A11" s="415">
        <v>4</v>
      </c>
      <c r="B11" s="185" t="s">
        <v>144</v>
      </c>
      <c r="C11" s="186">
        <v>155063</v>
      </c>
      <c r="D11" s="186">
        <v>156944</v>
      </c>
      <c r="E11" s="186">
        <f>C11-D11</f>
        <v>-1881</v>
      </c>
      <c r="F11" s="386"/>
      <c r="G11" s="276">
        <f>E11/C11*100</f>
        <v>-1.2130553387977789</v>
      </c>
      <c r="H11" s="276"/>
      <c r="I11" s="213"/>
      <c r="J11" s="213"/>
    </row>
    <row r="12" spans="1:13" s="310" customFormat="1" ht="12" customHeight="1" x14ac:dyDescent="0.25">
      <c r="A12" s="415">
        <v>5</v>
      </c>
      <c r="B12" s="185" t="s">
        <v>146</v>
      </c>
      <c r="C12" s="186">
        <v>-1903</v>
      </c>
      <c r="D12" s="186">
        <v>-1995</v>
      </c>
      <c r="E12" s="186">
        <f t="shared" ref="E12:E41" si="0">C12-D12</f>
        <v>92</v>
      </c>
      <c r="F12" s="386"/>
      <c r="G12" s="276">
        <f t="shared" ref="G12:G44" si="1">E12/C12*100</f>
        <v>-4.8344718864950078</v>
      </c>
      <c r="H12" s="276"/>
      <c r="I12" s="213"/>
      <c r="J12" s="213"/>
      <c r="K12" s="186"/>
    </row>
    <row r="13" spans="1:13" s="310" customFormat="1" ht="12" customHeight="1" x14ac:dyDescent="0.25">
      <c r="A13" s="415">
        <v>6</v>
      </c>
      <c r="B13" s="188" t="s">
        <v>147</v>
      </c>
      <c r="C13" s="189">
        <v>153160</v>
      </c>
      <c r="D13" s="189">
        <v>154949</v>
      </c>
      <c r="E13" s="189">
        <f t="shared" si="0"/>
        <v>-1789</v>
      </c>
      <c r="F13" s="386"/>
      <c r="G13" s="276">
        <f t="shared" si="1"/>
        <v>-1.1680595455732568</v>
      </c>
      <c r="H13" s="276"/>
      <c r="I13" s="213"/>
      <c r="J13" s="213"/>
      <c r="K13" s="186"/>
    </row>
    <row r="14" spans="1:13" s="310" customFormat="1" ht="9" customHeight="1" x14ac:dyDescent="0.25">
      <c r="A14" s="415"/>
      <c r="B14" s="190"/>
      <c r="C14" s="186"/>
      <c r="D14" s="186"/>
      <c r="E14" s="186"/>
      <c r="F14" s="386"/>
      <c r="G14" s="284"/>
      <c r="H14" s="284"/>
      <c r="I14" s="213"/>
      <c r="J14" s="213"/>
    </row>
    <row r="15" spans="1:13" s="310" customFormat="1" ht="12" customHeight="1" x14ac:dyDescent="0.25">
      <c r="A15" s="415">
        <v>7</v>
      </c>
      <c r="B15" s="191" t="s">
        <v>148</v>
      </c>
      <c r="C15" s="186"/>
      <c r="D15" s="186"/>
      <c r="E15" s="186"/>
      <c r="F15" s="386"/>
      <c r="G15" s="284"/>
      <c r="H15" s="284"/>
      <c r="I15" s="213"/>
      <c r="J15" s="213"/>
    </row>
    <row r="16" spans="1:13" s="310" customFormat="1" ht="12" customHeight="1" x14ac:dyDescent="0.25">
      <c r="A16" s="415">
        <v>8</v>
      </c>
      <c r="B16" s="185" t="s">
        <v>144</v>
      </c>
      <c r="C16" s="186">
        <v>157842</v>
      </c>
      <c r="D16" s="186">
        <v>159787</v>
      </c>
      <c r="E16" s="186">
        <f t="shared" si="0"/>
        <v>-1945</v>
      </c>
      <c r="F16" s="386"/>
      <c r="G16" s="276">
        <f t="shared" si="1"/>
        <v>-1.232244903130979</v>
      </c>
      <c r="H16" s="276"/>
      <c r="I16" s="213"/>
      <c r="J16" s="213"/>
    </row>
    <row r="17" spans="1:11" s="310" customFormat="1" ht="12" customHeight="1" x14ac:dyDescent="0.25">
      <c r="A17" s="415">
        <v>9</v>
      </c>
      <c r="B17" s="185" t="s">
        <v>146</v>
      </c>
      <c r="C17" s="186">
        <v>-1903</v>
      </c>
      <c r="D17" s="186">
        <v>-1995</v>
      </c>
      <c r="E17" s="186">
        <f t="shared" si="0"/>
        <v>92</v>
      </c>
      <c r="F17" s="386"/>
      <c r="G17" s="276">
        <f t="shared" si="1"/>
        <v>-4.8344718864950078</v>
      </c>
      <c r="H17" s="276"/>
      <c r="I17" s="213"/>
      <c r="J17" s="213"/>
    </row>
    <row r="18" spans="1:11" s="310" customFormat="1" ht="12" customHeight="1" x14ac:dyDescent="0.25">
      <c r="A18" s="415">
        <v>10</v>
      </c>
      <c r="B18" s="188" t="s">
        <v>149</v>
      </c>
      <c r="C18" s="189">
        <v>155939</v>
      </c>
      <c r="D18" s="189">
        <v>157792</v>
      </c>
      <c r="E18" s="189">
        <f t="shared" si="0"/>
        <v>-1853</v>
      </c>
      <c r="F18" s="386"/>
      <c r="G18" s="276">
        <f t="shared" si="1"/>
        <v>-1.1882851627880133</v>
      </c>
      <c r="H18" s="276"/>
      <c r="I18" s="213"/>
      <c r="J18" s="213"/>
    </row>
    <row r="19" spans="1:11" s="310" customFormat="1" ht="12" customHeight="1" x14ac:dyDescent="0.25">
      <c r="A19" s="415">
        <v>11</v>
      </c>
      <c r="B19" s="185" t="s">
        <v>150</v>
      </c>
      <c r="C19" s="186">
        <v>12461</v>
      </c>
      <c r="D19" s="186">
        <v>12263</v>
      </c>
      <c r="E19" s="186">
        <f t="shared" si="0"/>
        <v>198</v>
      </c>
      <c r="F19" s="386"/>
      <c r="G19" s="276">
        <f t="shared" si="1"/>
        <v>1.5889575475483511</v>
      </c>
      <c r="H19" s="276"/>
      <c r="I19" s="213"/>
      <c r="J19" s="213"/>
      <c r="K19" s="186"/>
    </row>
    <row r="20" spans="1:11" s="310" customFormat="1" ht="12" customHeight="1" x14ac:dyDescent="0.25">
      <c r="A20" s="415">
        <v>12</v>
      </c>
      <c r="B20" s="188" t="s">
        <v>151</v>
      </c>
      <c r="C20" s="189">
        <v>168400</v>
      </c>
      <c r="D20" s="189">
        <v>170055</v>
      </c>
      <c r="E20" s="189">
        <f t="shared" si="0"/>
        <v>-1655</v>
      </c>
      <c r="F20" s="386"/>
      <c r="G20" s="276">
        <f t="shared" si="1"/>
        <v>-0.98277909738717339</v>
      </c>
      <c r="H20" s="276"/>
      <c r="I20" s="213"/>
      <c r="J20" s="213"/>
    </row>
    <row r="21" spans="1:11" s="310" customFormat="1" ht="9" customHeight="1" x14ac:dyDescent="0.25">
      <c r="A21" s="415"/>
      <c r="B21" s="191"/>
      <c r="C21" s="186"/>
      <c r="D21" s="186"/>
      <c r="E21" s="186"/>
      <c r="F21" s="386"/>
      <c r="G21" s="284"/>
      <c r="H21" s="284"/>
      <c r="I21" s="213"/>
      <c r="J21" s="213"/>
    </row>
    <row r="22" spans="1:11" s="310" customFormat="1" ht="12" customHeight="1" x14ac:dyDescent="0.25">
      <c r="A22" s="415">
        <v>13</v>
      </c>
      <c r="B22" s="191" t="s">
        <v>230</v>
      </c>
      <c r="C22" s="186">
        <v>69516</v>
      </c>
      <c r="D22" s="186">
        <v>68225</v>
      </c>
      <c r="E22" s="186">
        <f t="shared" si="0"/>
        <v>1291</v>
      </c>
      <c r="F22" s="38"/>
      <c r="G22" s="276">
        <f t="shared" si="1"/>
        <v>1.8571264169399848</v>
      </c>
      <c r="H22" s="276"/>
      <c r="I22" s="213"/>
      <c r="J22" s="213"/>
    </row>
    <row r="23" spans="1:11" s="310" customFormat="1" ht="12" customHeight="1" x14ac:dyDescent="0.25">
      <c r="A23" s="415">
        <v>14</v>
      </c>
      <c r="B23" s="186" t="s">
        <v>231</v>
      </c>
      <c r="C23" s="186">
        <v>0</v>
      </c>
      <c r="D23" s="186">
        <v>11</v>
      </c>
      <c r="E23" s="186">
        <f t="shared" si="0"/>
        <v>-11</v>
      </c>
      <c r="F23" s="386"/>
      <c r="G23" s="276"/>
      <c r="H23" s="276"/>
      <c r="I23" s="213"/>
      <c r="J23" s="213"/>
    </row>
    <row r="24" spans="1:11" s="310" customFormat="1" ht="12" customHeight="1" x14ac:dyDescent="0.25">
      <c r="A24" s="415">
        <v>15</v>
      </c>
      <c r="B24" s="191" t="s">
        <v>155</v>
      </c>
      <c r="C24" s="189">
        <v>69516</v>
      </c>
      <c r="D24" s="189">
        <v>68236</v>
      </c>
      <c r="E24" s="189">
        <f t="shared" si="0"/>
        <v>1280</v>
      </c>
      <c r="F24" s="386"/>
      <c r="G24" s="276">
        <f t="shared" si="1"/>
        <v>1.8413027216755855</v>
      </c>
      <c r="H24" s="276"/>
      <c r="I24" s="187"/>
      <c r="J24" s="213"/>
    </row>
    <row r="25" spans="1:11" s="310" customFormat="1" ht="9" customHeight="1" x14ac:dyDescent="0.25">
      <c r="A25" s="415"/>
      <c r="B25" s="191"/>
      <c r="C25" s="186"/>
      <c r="D25" s="186"/>
      <c r="E25" s="186"/>
      <c r="F25" s="386"/>
      <c r="G25" s="276"/>
      <c r="H25" s="276"/>
      <c r="I25" s="213"/>
      <c r="J25" s="213"/>
    </row>
    <row r="26" spans="1:11" s="310" customFormat="1" ht="12" customHeight="1" x14ac:dyDescent="0.25">
      <c r="A26" s="415">
        <v>16</v>
      </c>
      <c r="B26" s="187" t="s">
        <v>156</v>
      </c>
      <c r="C26" s="186">
        <v>11100</v>
      </c>
      <c r="D26" s="186">
        <v>11387</v>
      </c>
      <c r="E26" s="186">
        <f t="shared" si="0"/>
        <v>-287</v>
      </c>
      <c r="F26" s="386"/>
      <c r="G26" s="276">
        <f t="shared" si="1"/>
        <v>-2.5855855855855854</v>
      </c>
      <c r="H26" s="276"/>
      <c r="I26" s="213"/>
      <c r="J26" s="213"/>
    </row>
    <row r="27" spans="1:11" s="310" customFormat="1" ht="12" customHeight="1" x14ac:dyDescent="0.25">
      <c r="A27" s="415">
        <v>17</v>
      </c>
      <c r="B27" s="185" t="s">
        <v>157</v>
      </c>
      <c r="C27" s="186">
        <v>1013</v>
      </c>
      <c r="D27" s="186">
        <v>1163</v>
      </c>
      <c r="E27" s="186">
        <f t="shared" si="0"/>
        <v>-150</v>
      </c>
      <c r="F27" s="386"/>
      <c r="G27" s="276">
        <f t="shared" si="1"/>
        <v>-14.807502467917077</v>
      </c>
      <c r="H27" s="276"/>
      <c r="I27" s="213"/>
      <c r="J27" s="213"/>
    </row>
    <row r="28" spans="1:11" s="310" customFormat="1" ht="12" customHeight="1" x14ac:dyDescent="0.25">
      <c r="A28" s="415">
        <v>18</v>
      </c>
      <c r="B28" s="191" t="s">
        <v>158</v>
      </c>
      <c r="C28" s="189">
        <v>81629</v>
      </c>
      <c r="D28" s="189">
        <v>80786</v>
      </c>
      <c r="E28" s="189">
        <f t="shared" si="0"/>
        <v>843</v>
      </c>
      <c r="F28" s="386"/>
      <c r="G28" s="276">
        <f t="shared" si="1"/>
        <v>1.0327212142743387</v>
      </c>
      <c r="H28" s="276"/>
      <c r="I28" s="213"/>
      <c r="J28" s="213"/>
    </row>
    <row r="29" spans="1:11" s="310" customFormat="1" ht="9" customHeight="1" x14ac:dyDescent="0.25">
      <c r="A29" s="415"/>
      <c r="B29" s="191"/>
      <c r="C29" s="186"/>
      <c r="D29" s="186"/>
      <c r="E29" s="186"/>
      <c r="F29" s="386"/>
      <c r="G29" s="284"/>
      <c r="H29" s="284"/>
      <c r="I29" s="213"/>
      <c r="J29" s="213"/>
    </row>
    <row r="30" spans="1:11" s="310" customFormat="1" ht="12" customHeight="1" x14ac:dyDescent="0.25">
      <c r="A30" s="415">
        <v>19</v>
      </c>
      <c r="B30" s="191" t="s">
        <v>159</v>
      </c>
      <c r="C30" s="186"/>
      <c r="D30" s="186"/>
      <c r="E30" s="186"/>
      <c r="F30" s="386"/>
      <c r="G30" s="284"/>
      <c r="H30" s="284"/>
      <c r="I30" s="213"/>
      <c r="J30" s="213"/>
    </row>
    <row r="31" spans="1:11" s="310" customFormat="1" ht="12" customHeight="1" x14ac:dyDescent="0.25">
      <c r="A31" s="415">
        <v>20</v>
      </c>
      <c r="B31" s="185" t="s">
        <v>160</v>
      </c>
      <c r="C31" s="186">
        <v>8910</v>
      </c>
      <c r="D31" s="186">
        <v>9307</v>
      </c>
      <c r="E31" s="186">
        <f t="shared" si="0"/>
        <v>-397</v>
      </c>
      <c r="F31" s="386"/>
      <c r="G31" s="276">
        <f t="shared" si="1"/>
        <v>-4.4556677890011223</v>
      </c>
      <c r="H31" s="276"/>
      <c r="I31" s="213"/>
      <c r="J31" s="213"/>
    </row>
    <row r="32" spans="1:11" s="310" customFormat="1" ht="12" customHeight="1" x14ac:dyDescent="0.25">
      <c r="A32" s="415">
        <v>21</v>
      </c>
      <c r="B32" s="187" t="s">
        <v>161</v>
      </c>
      <c r="C32" s="186">
        <v>34788</v>
      </c>
      <c r="D32" s="186">
        <v>35037</v>
      </c>
      <c r="E32" s="186">
        <f t="shared" si="0"/>
        <v>-249</v>
      </c>
      <c r="F32" s="386"/>
      <c r="G32" s="276">
        <f t="shared" si="1"/>
        <v>-0.71576405657123143</v>
      </c>
      <c r="H32" s="276"/>
      <c r="I32" s="213"/>
      <c r="J32" s="213"/>
    </row>
    <row r="33" spans="1:11" s="310" customFormat="1" ht="12" customHeight="1" x14ac:dyDescent="0.25">
      <c r="A33" s="415">
        <v>22</v>
      </c>
      <c r="B33" s="187" t="s">
        <v>162</v>
      </c>
      <c r="C33" s="186">
        <v>4735</v>
      </c>
      <c r="D33" s="186">
        <v>4794</v>
      </c>
      <c r="E33" s="186">
        <f t="shared" si="0"/>
        <v>-59</v>
      </c>
      <c r="F33" s="386"/>
      <c r="G33" s="276">
        <f t="shared" si="1"/>
        <v>-1.2460401267159451</v>
      </c>
      <c r="H33" s="276"/>
      <c r="I33" s="213"/>
      <c r="J33" s="213"/>
    </row>
    <row r="34" spans="1:11" s="310" customFormat="1" ht="12" customHeight="1" x14ac:dyDescent="0.25">
      <c r="A34" s="415">
        <v>23</v>
      </c>
      <c r="B34" s="187" t="s">
        <v>163</v>
      </c>
      <c r="C34" s="186">
        <v>12</v>
      </c>
      <c r="D34" s="186">
        <v>12</v>
      </c>
      <c r="E34" s="186">
        <f t="shared" si="0"/>
        <v>0</v>
      </c>
      <c r="F34" s="386"/>
      <c r="G34" s="276">
        <f t="shared" si="1"/>
        <v>0</v>
      </c>
      <c r="H34" s="276"/>
      <c r="I34" s="213"/>
      <c r="J34" s="213"/>
    </row>
    <row r="35" spans="1:11" s="310" customFormat="1" ht="12" customHeight="1" x14ac:dyDescent="0.25">
      <c r="A35" s="415">
        <v>24</v>
      </c>
      <c r="B35" s="191" t="s">
        <v>164</v>
      </c>
      <c r="C35" s="189">
        <v>48445</v>
      </c>
      <c r="D35" s="189">
        <v>49150</v>
      </c>
      <c r="E35" s="189">
        <f t="shared" si="0"/>
        <v>-705</v>
      </c>
      <c r="F35" s="386"/>
      <c r="G35" s="276">
        <f t="shared" si="1"/>
        <v>-1.4552585406130665</v>
      </c>
      <c r="H35" s="276"/>
      <c r="I35" s="213"/>
      <c r="J35" s="213"/>
    </row>
    <row r="36" spans="1:11" s="310" customFormat="1" ht="9" customHeight="1" x14ac:dyDescent="0.25">
      <c r="A36" s="415"/>
      <c r="B36" s="186"/>
      <c r="C36" s="186"/>
      <c r="D36" s="186"/>
      <c r="E36" s="186"/>
      <c r="F36" s="386"/>
      <c r="G36" s="284"/>
      <c r="H36" s="284"/>
      <c r="I36" s="213"/>
      <c r="J36" s="213"/>
    </row>
    <row r="37" spans="1:11" s="310" customFormat="1" ht="12" customHeight="1" x14ac:dyDescent="0.25">
      <c r="A37" s="415">
        <v>25</v>
      </c>
      <c r="B37" s="188" t="s">
        <v>165</v>
      </c>
      <c r="C37" s="189">
        <v>38326</v>
      </c>
      <c r="D37" s="189">
        <v>40119</v>
      </c>
      <c r="E37" s="189">
        <f t="shared" si="0"/>
        <v>-1793</v>
      </c>
      <c r="F37" s="386"/>
      <c r="G37" s="276">
        <f t="shared" si="1"/>
        <v>-4.6782862808537287</v>
      </c>
      <c r="H37" s="276"/>
      <c r="I37" s="213"/>
      <c r="J37" s="213"/>
    </row>
    <row r="38" spans="1:11" s="310" customFormat="1" ht="9" customHeight="1" x14ac:dyDescent="0.25">
      <c r="A38" s="415"/>
      <c r="B38" s="191"/>
      <c r="C38" s="191"/>
      <c r="D38" s="191"/>
      <c r="E38" s="191"/>
      <c r="F38" s="386"/>
      <c r="G38" s="284"/>
      <c r="H38" s="284"/>
      <c r="I38" s="213"/>
      <c r="J38" s="213"/>
    </row>
    <row r="39" spans="1:11" s="310" customFormat="1" ht="12" customHeight="1" x14ac:dyDescent="0.25">
      <c r="A39" s="415">
        <v>26</v>
      </c>
      <c r="B39" s="191" t="s">
        <v>166</v>
      </c>
      <c r="C39" s="186">
        <v>-723</v>
      </c>
      <c r="D39" s="186">
        <v>6414</v>
      </c>
      <c r="E39" s="186">
        <f t="shared" si="0"/>
        <v>-7137</v>
      </c>
      <c r="F39" s="38"/>
      <c r="G39" s="276">
        <f t="shared" si="1"/>
        <v>987.13692946058097</v>
      </c>
      <c r="H39" s="276"/>
      <c r="I39" s="213"/>
      <c r="J39" s="213"/>
    </row>
    <row r="40" spans="1:11" s="310" customFormat="1" ht="12" customHeight="1" x14ac:dyDescent="0.25">
      <c r="A40" s="415">
        <v>27</v>
      </c>
      <c r="B40" s="186" t="s">
        <v>232</v>
      </c>
      <c r="C40" s="186">
        <v>280</v>
      </c>
      <c r="D40" s="186">
        <v>-161</v>
      </c>
      <c r="E40" s="186">
        <f t="shared" si="0"/>
        <v>441</v>
      </c>
      <c r="F40" s="386"/>
      <c r="G40" s="276">
        <f t="shared" si="1"/>
        <v>157.5</v>
      </c>
      <c r="H40" s="276"/>
      <c r="I40" s="213"/>
      <c r="J40" s="213"/>
    </row>
    <row r="41" spans="1:11" s="310" customFormat="1" ht="12" customHeight="1" x14ac:dyDescent="0.25">
      <c r="A41" s="415">
        <v>28</v>
      </c>
      <c r="B41" s="191" t="s">
        <v>233</v>
      </c>
      <c r="C41" s="195">
        <v>-443</v>
      </c>
      <c r="D41" s="195">
        <v>6253</v>
      </c>
      <c r="E41" s="195">
        <f t="shared" si="0"/>
        <v>-6696</v>
      </c>
      <c r="F41" s="386"/>
      <c r="G41" s="276">
        <f t="shared" si="1"/>
        <v>1511.5124153498873</v>
      </c>
      <c r="H41" s="276"/>
      <c r="I41" s="213"/>
      <c r="J41" s="213"/>
    </row>
    <row r="42" spans="1:11" s="310" customFormat="1" ht="12" customHeight="1" x14ac:dyDescent="0.25">
      <c r="A42" s="415">
        <v>29</v>
      </c>
      <c r="B42" s="188" t="s">
        <v>368</v>
      </c>
      <c r="C42" s="191">
        <v>0</v>
      </c>
      <c r="D42" s="191">
        <v>0</v>
      </c>
      <c r="E42" s="186"/>
      <c r="F42" s="386"/>
      <c r="G42" s="276"/>
      <c r="H42" s="284"/>
      <c r="I42" s="213"/>
      <c r="J42" s="213"/>
    </row>
    <row r="43" spans="1:11" s="310" customFormat="1" ht="9" customHeight="1" x14ac:dyDescent="0.25">
      <c r="A43" s="415"/>
      <c r="B43" s="188"/>
      <c r="C43" s="186"/>
      <c r="D43" s="186"/>
      <c r="E43" s="186"/>
      <c r="F43" s="386"/>
      <c r="G43" s="284"/>
      <c r="H43" s="284"/>
      <c r="I43" s="213"/>
      <c r="J43" s="213"/>
      <c r="K43" s="213"/>
    </row>
    <row r="44" spans="1:11" s="310" customFormat="1" ht="12" customHeight="1" x14ac:dyDescent="0.25">
      <c r="A44" s="415">
        <v>30</v>
      </c>
      <c r="B44" s="442" t="s">
        <v>369</v>
      </c>
      <c r="C44" s="189">
        <v>37883</v>
      </c>
      <c r="D44" s="189">
        <v>46372</v>
      </c>
      <c r="E44" s="189">
        <v>9652</v>
      </c>
      <c r="F44" s="443"/>
      <c r="G44" s="444">
        <f t="shared" si="1"/>
        <v>25.478446796716202</v>
      </c>
      <c r="H44" s="284"/>
      <c r="I44" s="213"/>
      <c r="J44" s="213"/>
      <c r="K44" s="213"/>
    </row>
    <row r="45" spans="1:11" s="310" customFormat="1" ht="3" customHeight="1" x14ac:dyDescent="0.25">
      <c r="A45" s="415"/>
      <c r="B45" s="188"/>
      <c r="C45" s="191">
        <v>0</v>
      </c>
      <c r="D45" s="191"/>
      <c r="E45" s="191"/>
      <c r="F45" s="386"/>
      <c r="G45" s="284"/>
      <c r="H45" s="284"/>
      <c r="I45" s="213"/>
      <c r="J45" s="213"/>
      <c r="K45" s="213"/>
    </row>
    <row r="46" spans="1:11" s="213" customFormat="1" ht="12" customHeight="1" x14ac:dyDescent="0.25">
      <c r="A46" s="310"/>
      <c r="F46" s="38"/>
      <c r="H46" s="284"/>
    </row>
    <row r="47" spans="1:11" s="213" customFormat="1" ht="12" customHeight="1" x14ac:dyDescent="0.25">
      <c r="A47" s="310"/>
      <c r="F47" s="38"/>
      <c r="H47" s="284"/>
    </row>
    <row r="48" spans="1:11" s="213" customFormat="1" ht="12" customHeight="1" x14ac:dyDescent="0.25">
      <c r="A48" s="310"/>
      <c r="F48" s="38"/>
      <c r="H48" s="284"/>
    </row>
    <row r="49" spans="1:11" s="213" customFormat="1" ht="12" customHeight="1" x14ac:dyDescent="0.25">
      <c r="A49" s="310"/>
      <c r="F49" s="38"/>
      <c r="H49" s="284"/>
    </row>
    <row r="50" spans="1:11" s="213" customFormat="1" ht="12" customHeight="1" x14ac:dyDescent="0.2">
      <c r="F50" s="38"/>
      <c r="H50" s="284"/>
    </row>
    <row r="51" spans="1:11" s="213" customFormat="1" ht="1.5" customHeight="1" x14ac:dyDescent="0.2">
      <c r="F51" s="38"/>
      <c r="H51" s="284"/>
    </row>
    <row r="52" spans="1:11" s="213" customFormat="1" ht="1.5" customHeight="1" x14ac:dyDescent="0.2">
      <c r="F52" s="38"/>
      <c r="H52" s="284"/>
    </row>
    <row r="53" spans="1:11" x14ac:dyDescent="0.3">
      <c r="B53" s="213"/>
      <c r="C53" s="213"/>
      <c r="D53" s="213"/>
      <c r="E53" s="316"/>
      <c r="F53" s="38"/>
      <c r="G53" s="213"/>
      <c r="H53" s="284"/>
      <c r="I53" s="213"/>
      <c r="J53" s="213"/>
      <c r="K53" s="213"/>
    </row>
    <row r="54" spans="1:11" x14ac:dyDescent="0.3">
      <c r="I54" s="213"/>
    </row>
  </sheetData>
  <printOptions horizontalCentered="1"/>
  <pageMargins left="0.75" right="0.75" top="0.5" bottom="0.8" header="0" footer="0.5"/>
  <pageSetup scale="85" orientation="portrait" r:id="rId1"/>
  <headerFooter>
    <oddFooter>&amp;L&amp;"Verdana,Bold"&amp;10Manitoba Public Insurance&amp;C&amp;"Verdana,Bold"&amp;10&amp;P of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4"/>
  <sheetViews>
    <sheetView showGridLines="0" zoomScaleNormal="100" zoomScaleSheetLayoutView="100" workbookViewId="0">
      <selection activeCell="M12" sqref="M12"/>
    </sheetView>
  </sheetViews>
  <sheetFormatPr defaultColWidth="8.85546875" defaultRowHeight="16.5" x14ac:dyDescent="0.3"/>
  <cols>
    <col min="1" max="1" width="4.42578125" style="415" customWidth="1"/>
    <col min="2" max="2" width="31.140625" style="389" customWidth="1"/>
    <col min="3" max="4" width="10.7109375" style="389" customWidth="1"/>
    <col min="5" max="5" width="10.7109375" style="445" customWidth="1"/>
    <col min="6" max="6" width="3.7109375" style="446" customWidth="1"/>
    <col min="7" max="7" width="10.5703125" style="389" bestFit="1" customWidth="1"/>
    <col min="8" max="8" width="10" style="389" customWidth="1"/>
    <col min="9" max="16384" width="8.85546875" style="389"/>
  </cols>
  <sheetData>
    <row r="1" spans="1:13" s="223" customFormat="1" ht="15.75" x14ac:dyDescent="0.25">
      <c r="A1" s="154" t="s">
        <v>382</v>
      </c>
      <c r="B1" s="222"/>
      <c r="C1" s="222"/>
      <c r="D1" s="222"/>
      <c r="E1" s="222"/>
      <c r="F1" s="222"/>
      <c r="G1" s="222"/>
      <c r="H1" s="222"/>
    </row>
    <row r="2" spans="1:13" s="226" customFormat="1" ht="15.75" x14ac:dyDescent="0.25">
      <c r="A2" s="159" t="s">
        <v>383</v>
      </c>
      <c r="B2" s="222"/>
      <c r="C2" s="222"/>
      <c r="D2" s="222"/>
      <c r="E2" s="222"/>
      <c r="F2" s="222"/>
      <c r="G2" s="222"/>
      <c r="H2" s="222"/>
    </row>
    <row r="3" spans="1:13" x14ac:dyDescent="0.3">
      <c r="B3" s="213"/>
      <c r="C3" s="213"/>
      <c r="D3" s="213"/>
      <c r="E3" s="316"/>
      <c r="F3" s="38"/>
      <c r="G3" s="213"/>
      <c r="H3" s="213"/>
      <c r="I3" s="213"/>
      <c r="J3" s="213"/>
      <c r="K3" s="213"/>
    </row>
    <row r="4" spans="1:13" x14ac:dyDescent="0.3">
      <c r="B4" s="213"/>
      <c r="C4" s="213"/>
      <c r="D4" s="213"/>
      <c r="E4" s="316"/>
      <c r="F4" s="38"/>
      <c r="G4" s="213"/>
      <c r="H4" s="213"/>
      <c r="I4" s="213"/>
      <c r="J4" s="213"/>
      <c r="K4" s="213"/>
    </row>
    <row r="5" spans="1:13" x14ac:dyDescent="0.3">
      <c r="B5" s="213"/>
      <c r="C5" s="213"/>
      <c r="D5" s="213"/>
      <c r="E5" s="316"/>
      <c r="F5" s="38"/>
      <c r="G5" s="213"/>
      <c r="H5" s="213"/>
      <c r="I5" s="213"/>
      <c r="J5" s="213"/>
      <c r="K5" s="213"/>
    </row>
    <row r="6" spans="1:13" s="310" customFormat="1" ht="11.25" customHeight="1" x14ac:dyDescent="0.25">
      <c r="A6" s="415" t="s">
        <v>0</v>
      </c>
      <c r="B6" s="172"/>
      <c r="C6" s="431"/>
      <c r="D6" s="431"/>
      <c r="E6" s="213"/>
      <c r="F6" s="386"/>
      <c r="G6" s="213"/>
      <c r="H6" s="213"/>
      <c r="I6" s="213"/>
      <c r="J6" s="213"/>
      <c r="K6" s="213"/>
    </row>
    <row r="7" spans="1:13" s="310" customFormat="1" ht="11.25" customHeight="1" x14ac:dyDescent="0.25">
      <c r="A7" s="415" t="s">
        <v>1</v>
      </c>
      <c r="C7" s="432"/>
      <c r="D7" s="432"/>
      <c r="E7" s="38"/>
      <c r="F7" s="433"/>
      <c r="G7" s="263" t="s">
        <v>221</v>
      </c>
      <c r="H7" s="263"/>
      <c r="I7" s="213"/>
      <c r="J7" s="213"/>
      <c r="K7" s="213"/>
    </row>
    <row r="8" spans="1:13" s="310" customFormat="1" ht="12" customHeight="1" x14ac:dyDescent="0.25">
      <c r="A8" s="415">
        <v>1</v>
      </c>
      <c r="B8" s="177"/>
      <c r="C8" s="434" t="s">
        <v>223</v>
      </c>
      <c r="D8" s="434" t="s">
        <v>222</v>
      </c>
      <c r="E8" s="435" t="s">
        <v>224</v>
      </c>
      <c r="F8" s="436"/>
      <c r="G8" s="437" t="s">
        <v>226</v>
      </c>
      <c r="H8" s="263"/>
      <c r="I8" s="213"/>
      <c r="J8" s="213"/>
      <c r="K8" s="449"/>
      <c r="L8" s="449"/>
      <c r="M8" s="219"/>
    </row>
    <row r="9" spans="1:13" s="310" customFormat="1" ht="12" customHeight="1" x14ac:dyDescent="0.25">
      <c r="A9" s="415">
        <v>2</v>
      </c>
      <c r="B9" s="352" t="s">
        <v>227</v>
      </c>
      <c r="C9" s="438" t="s">
        <v>228</v>
      </c>
      <c r="D9" s="438" t="s">
        <v>228</v>
      </c>
      <c r="E9" s="438" t="s">
        <v>228</v>
      </c>
      <c r="F9" s="439"/>
      <c r="G9" s="440" t="s">
        <v>229</v>
      </c>
      <c r="H9" s="440"/>
      <c r="I9" s="213"/>
      <c r="J9" s="213"/>
      <c r="K9" s="219"/>
      <c r="L9" s="219"/>
      <c r="M9" s="219"/>
    </row>
    <row r="10" spans="1:13" s="310" customFormat="1" ht="12" customHeight="1" x14ac:dyDescent="0.25">
      <c r="A10" s="415">
        <v>3</v>
      </c>
      <c r="B10" s="188" t="s">
        <v>246</v>
      </c>
      <c r="C10" s="168"/>
      <c r="D10" s="168"/>
      <c r="E10" s="213"/>
      <c r="F10" s="386"/>
      <c r="G10" s="213"/>
      <c r="H10" s="213"/>
      <c r="I10" s="213"/>
      <c r="J10" s="213"/>
    </row>
    <row r="11" spans="1:13" s="310" customFormat="1" ht="12" customHeight="1" x14ac:dyDescent="0.25">
      <c r="A11" s="415">
        <v>4</v>
      </c>
      <c r="B11" s="185" t="s">
        <v>144</v>
      </c>
      <c r="C11" s="186">
        <v>160042</v>
      </c>
      <c r="D11" s="186">
        <v>158100</v>
      </c>
      <c r="E11" s="186">
        <f>C11-D11</f>
        <v>1942</v>
      </c>
      <c r="F11" s="386"/>
      <c r="G11" s="276">
        <f>E11/C11*100</f>
        <v>1.2134314742380126</v>
      </c>
      <c r="H11" s="276"/>
      <c r="I11" s="213"/>
      <c r="J11" s="213"/>
    </row>
    <row r="12" spans="1:13" s="310" customFormat="1" ht="12" customHeight="1" x14ac:dyDescent="0.25">
      <c r="A12" s="415">
        <v>5</v>
      </c>
      <c r="B12" s="185" t="s">
        <v>146</v>
      </c>
      <c r="C12" s="186">
        <v>-1789</v>
      </c>
      <c r="D12" s="186">
        <v>-1778</v>
      </c>
      <c r="E12" s="186">
        <f t="shared" ref="E12:E41" si="0">C12-D12</f>
        <v>-11</v>
      </c>
      <c r="F12" s="386"/>
      <c r="G12" s="276">
        <f t="shared" ref="G12:G44" si="1">E12/C12*100</f>
        <v>0.61486864169927335</v>
      </c>
      <c r="H12" s="276"/>
      <c r="I12" s="213"/>
      <c r="J12" s="213"/>
      <c r="K12" s="186"/>
    </row>
    <row r="13" spans="1:13" s="310" customFormat="1" ht="12" customHeight="1" x14ac:dyDescent="0.25">
      <c r="A13" s="415">
        <v>6</v>
      </c>
      <c r="B13" s="188" t="s">
        <v>147</v>
      </c>
      <c r="C13" s="189">
        <v>158253</v>
      </c>
      <c r="D13" s="189">
        <v>156322</v>
      </c>
      <c r="E13" s="189">
        <f t="shared" si="0"/>
        <v>1931</v>
      </c>
      <c r="F13" s="386"/>
      <c r="G13" s="276">
        <f t="shared" si="1"/>
        <v>1.2201980373199877</v>
      </c>
      <c r="H13" s="276"/>
      <c r="I13" s="213"/>
      <c r="J13" s="213"/>
      <c r="K13" s="186"/>
    </row>
    <row r="14" spans="1:13" s="310" customFormat="1" ht="9" customHeight="1" x14ac:dyDescent="0.25">
      <c r="A14" s="415"/>
      <c r="B14" s="190"/>
      <c r="C14" s="186"/>
      <c r="D14" s="186"/>
      <c r="E14" s="186"/>
      <c r="F14" s="386"/>
      <c r="G14" s="284"/>
      <c r="H14" s="284"/>
      <c r="I14" s="213"/>
      <c r="J14" s="213"/>
    </row>
    <row r="15" spans="1:13" s="310" customFormat="1" ht="12" customHeight="1" x14ac:dyDescent="0.25">
      <c r="A15" s="415">
        <v>7</v>
      </c>
      <c r="B15" s="191" t="s">
        <v>148</v>
      </c>
      <c r="C15" s="186"/>
      <c r="D15" s="186"/>
      <c r="E15" s="186"/>
      <c r="F15" s="386"/>
      <c r="G15" s="284"/>
      <c r="H15" s="284"/>
      <c r="I15" s="213"/>
      <c r="J15" s="213"/>
    </row>
    <row r="16" spans="1:13" s="310" customFormat="1" ht="12" customHeight="1" x14ac:dyDescent="0.25">
      <c r="A16" s="415">
        <v>8</v>
      </c>
      <c r="B16" s="185" t="s">
        <v>144</v>
      </c>
      <c r="C16" s="186">
        <v>156701</v>
      </c>
      <c r="D16" s="186">
        <v>156644</v>
      </c>
      <c r="E16" s="186">
        <f t="shared" si="0"/>
        <v>57</v>
      </c>
      <c r="F16" s="386"/>
      <c r="G16" s="276">
        <f t="shared" si="1"/>
        <v>3.6375007179277732E-2</v>
      </c>
      <c r="H16" s="276"/>
      <c r="I16" s="213"/>
      <c r="J16" s="213"/>
    </row>
    <row r="17" spans="1:11" s="310" customFormat="1" ht="12" customHeight="1" x14ac:dyDescent="0.25">
      <c r="A17" s="415">
        <v>9</v>
      </c>
      <c r="B17" s="185" t="s">
        <v>146</v>
      </c>
      <c r="C17" s="186">
        <v>-1789</v>
      </c>
      <c r="D17" s="186">
        <v>-1778</v>
      </c>
      <c r="E17" s="186">
        <f t="shared" si="0"/>
        <v>-11</v>
      </c>
      <c r="F17" s="386"/>
      <c r="G17" s="276">
        <f t="shared" si="1"/>
        <v>0.61486864169927335</v>
      </c>
      <c r="H17" s="276"/>
      <c r="I17" s="213"/>
      <c r="J17" s="213"/>
    </row>
    <row r="18" spans="1:11" s="310" customFormat="1" ht="12" customHeight="1" x14ac:dyDescent="0.25">
      <c r="A18" s="415">
        <v>10</v>
      </c>
      <c r="B18" s="188" t="s">
        <v>149</v>
      </c>
      <c r="C18" s="189">
        <v>154912</v>
      </c>
      <c r="D18" s="189">
        <v>154866</v>
      </c>
      <c r="E18" s="189">
        <f t="shared" si="0"/>
        <v>46</v>
      </c>
      <c r="F18" s="386"/>
      <c r="G18" s="276">
        <f t="shared" si="1"/>
        <v>2.9694278041726918E-2</v>
      </c>
      <c r="H18" s="276"/>
      <c r="I18" s="213"/>
      <c r="J18" s="213"/>
    </row>
    <row r="19" spans="1:11" s="310" customFormat="1" ht="12" customHeight="1" x14ac:dyDescent="0.25">
      <c r="A19" s="415">
        <v>11</v>
      </c>
      <c r="B19" s="185" t="s">
        <v>150</v>
      </c>
      <c r="C19" s="186">
        <v>10902</v>
      </c>
      <c r="D19" s="186">
        <v>12065</v>
      </c>
      <c r="E19" s="186">
        <f t="shared" si="0"/>
        <v>-1163</v>
      </c>
      <c r="F19" s="386"/>
      <c r="G19" s="276">
        <f t="shared" si="1"/>
        <v>-10.66776738213172</v>
      </c>
      <c r="H19" s="276"/>
      <c r="I19" s="213"/>
      <c r="J19" s="213"/>
      <c r="K19" s="186"/>
    </row>
    <row r="20" spans="1:11" s="310" customFormat="1" ht="12" customHeight="1" x14ac:dyDescent="0.25">
      <c r="A20" s="415">
        <v>12</v>
      </c>
      <c r="B20" s="188" t="s">
        <v>151</v>
      </c>
      <c r="C20" s="189">
        <v>165814</v>
      </c>
      <c r="D20" s="189">
        <v>166931</v>
      </c>
      <c r="E20" s="189">
        <f t="shared" si="0"/>
        <v>-1117</v>
      </c>
      <c r="F20" s="386"/>
      <c r="G20" s="276">
        <f t="shared" si="1"/>
        <v>-0.67364637485375178</v>
      </c>
      <c r="H20" s="276"/>
      <c r="I20" s="213"/>
      <c r="J20" s="213"/>
    </row>
    <row r="21" spans="1:11" s="310" customFormat="1" ht="9" customHeight="1" x14ac:dyDescent="0.25">
      <c r="A21" s="415"/>
      <c r="B21" s="191"/>
      <c r="C21" s="186"/>
      <c r="D21" s="186"/>
      <c r="E21" s="186"/>
      <c r="F21" s="386"/>
      <c r="G21" s="284"/>
      <c r="H21" s="284"/>
      <c r="I21" s="213"/>
      <c r="J21" s="213"/>
    </row>
    <row r="22" spans="1:11" s="310" customFormat="1" ht="12" customHeight="1" x14ac:dyDescent="0.25">
      <c r="A22" s="415">
        <v>13</v>
      </c>
      <c r="B22" s="191" t="s">
        <v>230</v>
      </c>
      <c r="C22" s="186">
        <v>55933</v>
      </c>
      <c r="D22" s="186">
        <v>65135</v>
      </c>
      <c r="E22" s="186">
        <f t="shared" si="0"/>
        <v>-9202</v>
      </c>
      <c r="F22" s="38"/>
      <c r="G22" s="276">
        <f t="shared" si="1"/>
        <v>-16.451826292170992</v>
      </c>
      <c r="H22" s="276"/>
      <c r="I22" s="213"/>
      <c r="J22" s="213"/>
    </row>
    <row r="23" spans="1:11" s="310" customFormat="1" ht="12" customHeight="1" x14ac:dyDescent="0.25">
      <c r="A23" s="415">
        <v>14</v>
      </c>
      <c r="B23" s="186" t="s">
        <v>231</v>
      </c>
      <c r="C23" s="186">
        <v>99</v>
      </c>
      <c r="D23" s="186">
        <v>-27</v>
      </c>
      <c r="E23" s="186">
        <f t="shared" si="0"/>
        <v>126</v>
      </c>
      <c r="F23" s="386"/>
      <c r="G23" s="276"/>
      <c r="H23" s="276"/>
      <c r="I23" s="213"/>
      <c r="J23" s="213"/>
    </row>
    <row r="24" spans="1:11" s="310" customFormat="1" ht="12" customHeight="1" x14ac:dyDescent="0.25">
      <c r="A24" s="415">
        <v>15</v>
      </c>
      <c r="B24" s="191" t="s">
        <v>155</v>
      </c>
      <c r="C24" s="189">
        <v>56032</v>
      </c>
      <c r="D24" s="189">
        <v>65108</v>
      </c>
      <c r="E24" s="189">
        <f t="shared" si="0"/>
        <v>-9076</v>
      </c>
      <c r="F24" s="386"/>
      <c r="G24" s="276">
        <f t="shared" si="1"/>
        <v>-16.197886921758993</v>
      </c>
      <c r="H24" s="276"/>
      <c r="I24" s="187"/>
      <c r="J24" s="213"/>
    </row>
    <row r="25" spans="1:11" s="310" customFormat="1" ht="9" customHeight="1" x14ac:dyDescent="0.25">
      <c r="A25" s="415"/>
      <c r="B25" s="191"/>
      <c r="C25" s="186"/>
      <c r="D25" s="186"/>
      <c r="E25" s="186"/>
      <c r="F25" s="386"/>
      <c r="G25" s="276"/>
      <c r="H25" s="276"/>
      <c r="I25" s="213"/>
      <c r="J25" s="213"/>
    </row>
    <row r="26" spans="1:11" s="310" customFormat="1" ht="12" customHeight="1" x14ac:dyDescent="0.25">
      <c r="A26" s="415">
        <v>16</v>
      </c>
      <c r="B26" s="187" t="s">
        <v>156</v>
      </c>
      <c r="C26" s="186">
        <v>11792</v>
      </c>
      <c r="D26" s="186">
        <v>11745</v>
      </c>
      <c r="E26" s="186">
        <f t="shared" si="0"/>
        <v>47</v>
      </c>
      <c r="F26" s="386"/>
      <c r="G26" s="276">
        <f t="shared" si="1"/>
        <v>0.39857530529172319</v>
      </c>
      <c r="H26" s="276"/>
      <c r="I26" s="213"/>
      <c r="J26" s="213"/>
    </row>
    <row r="27" spans="1:11" s="310" customFormat="1" ht="12" customHeight="1" x14ac:dyDescent="0.25">
      <c r="A27" s="415">
        <v>17</v>
      </c>
      <c r="B27" s="185" t="s">
        <v>157</v>
      </c>
      <c r="C27" s="186">
        <v>641</v>
      </c>
      <c r="D27" s="186">
        <v>919</v>
      </c>
      <c r="E27" s="186">
        <f t="shared" si="0"/>
        <v>-278</v>
      </c>
      <c r="F27" s="386"/>
      <c r="G27" s="276">
        <f t="shared" si="1"/>
        <v>-43.369734789391572</v>
      </c>
      <c r="H27" s="276"/>
      <c r="I27" s="213"/>
      <c r="J27" s="213"/>
    </row>
    <row r="28" spans="1:11" s="310" customFormat="1" ht="12" customHeight="1" x14ac:dyDescent="0.25">
      <c r="A28" s="415">
        <v>18</v>
      </c>
      <c r="B28" s="191" t="s">
        <v>158</v>
      </c>
      <c r="C28" s="189">
        <v>68465</v>
      </c>
      <c r="D28" s="189">
        <v>77772</v>
      </c>
      <c r="E28" s="189">
        <f t="shared" si="0"/>
        <v>-9307</v>
      </c>
      <c r="F28" s="386"/>
      <c r="G28" s="276">
        <f t="shared" si="1"/>
        <v>-13.59380705469948</v>
      </c>
      <c r="H28" s="276"/>
      <c r="I28" s="213"/>
      <c r="J28" s="213"/>
    </row>
    <row r="29" spans="1:11" s="310" customFormat="1" ht="9" customHeight="1" x14ac:dyDescent="0.25">
      <c r="A29" s="415"/>
      <c r="B29" s="191"/>
      <c r="C29" s="186"/>
      <c r="D29" s="186"/>
      <c r="E29" s="186"/>
      <c r="F29" s="386"/>
      <c r="G29" s="284"/>
      <c r="H29" s="284"/>
      <c r="I29" s="213"/>
      <c r="J29" s="213"/>
    </row>
    <row r="30" spans="1:11" s="310" customFormat="1" ht="12" customHeight="1" x14ac:dyDescent="0.25">
      <c r="A30" s="415">
        <v>19</v>
      </c>
      <c r="B30" s="191" t="s">
        <v>159</v>
      </c>
      <c r="C30" s="186"/>
      <c r="D30" s="186"/>
      <c r="E30" s="186"/>
      <c r="F30" s="386"/>
      <c r="G30" s="284"/>
      <c r="H30" s="284"/>
      <c r="I30" s="213"/>
      <c r="J30" s="213"/>
    </row>
    <row r="31" spans="1:11" s="310" customFormat="1" ht="12" customHeight="1" x14ac:dyDescent="0.25">
      <c r="A31" s="415">
        <v>20</v>
      </c>
      <c r="B31" s="185" t="s">
        <v>160</v>
      </c>
      <c r="C31" s="186">
        <v>7851</v>
      </c>
      <c r="D31" s="186">
        <v>7849</v>
      </c>
      <c r="E31" s="186">
        <f t="shared" si="0"/>
        <v>2</v>
      </c>
      <c r="F31" s="386"/>
      <c r="G31" s="276">
        <f t="shared" si="1"/>
        <v>2.5474461851993379E-2</v>
      </c>
      <c r="H31" s="276"/>
      <c r="I31" s="213"/>
      <c r="J31" s="213"/>
    </row>
    <row r="32" spans="1:11" s="310" customFormat="1" ht="12" customHeight="1" x14ac:dyDescent="0.25">
      <c r="A32" s="415">
        <v>21</v>
      </c>
      <c r="B32" s="187" t="s">
        <v>161</v>
      </c>
      <c r="C32" s="186">
        <v>34142</v>
      </c>
      <c r="D32" s="186">
        <v>35060</v>
      </c>
      <c r="E32" s="186">
        <f t="shared" si="0"/>
        <v>-918</v>
      </c>
      <c r="F32" s="386"/>
      <c r="G32" s="276">
        <f t="shared" si="1"/>
        <v>-2.6887704293831645</v>
      </c>
      <c r="H32" s="276"/>
      <c r="I32" s="213"/>
      <c r="J32" s="213"/>
    </row>
    <row r="33" spans="1:11" s="310" customFormat="1" ht="12" customHeight="1" x14ac:dyDescent="0.25">
      <c r="A33" s="415">
        <v>22</v>
      </c>
      <c r="B33" s="187" t="s">
        <v>162</v>
      </c>
      <c r="C33" s="186">
        <v>4701</v>
      </c>
      <c r="D33" s="186">
        <v>3139</v>
      </c>
      <c r="E33" s="186">
        <f t="shared" si="0"/>
        <v>1562</v>
      </c>
      <c r="F33" s="386"/>
      <c r="G33" s="276">
        <f t="shared" si="1"/>
        <v>33.226972984471388</v>
      </c>
      <c r="H33" s="276"/>
      <c r="I33" s="213"/>
      <c r="J33" s="213"/>
    </row>
    <row r="34" spans="1:11" s="310" customFormat="1" ht="12" customHeight="1" x14ac:dyDescent="0.25">
      <c r="A34" s="415">
        <v>23</v>
      </c>
      <c r="B34" s="187" t="s">
        <v>163</v>
      </c>
      <c r="C34" s="186">
        <v>13</v>
      </c>
      <c r="D34" s="186">
        <v>12</v>
      </c>
      <c r="E34" s="186">
        <f t="shared" si="0"/>
        <v>1</v>
      </c>
      <c r="F34" s="386"/>
      <c r="G34" s="276">
        <f t="shared" si="1"/>
        <v>7.6923076923076925</v>
      </c>
      <c r="H34" s="276"/>
      <c r="I34" s="213"/>
      <c r="J34" s="213"/>
    </row>
    <row r="35" spans="1:11" s="310" customFormat="1" ht="12" customHeight="1" x14ac:dyDescent="0.25">
      <c r="A35" s="415">
        <v>24</v>
      </c>
      <c r="B35" s="191" t="s">
        <v>164</v>
      </c>
      <c r="C35" s="189">
        <v>46707</v>
      </c>
      <c r="D35" s="189">
        <v>46060</v>
      </c>
      <c r="E35" s="189">
        <f t="shared" si="0"/>
        <v>647</v>
      </c>
      <c r="F35" s="386"/>
      <c r="G35" s="276">
        <f t="shared" si="1"/>
        <v>1.3852313357740809</v>
      </c>
      <c r="H35" s="276"/>
      <c r="I35" s="213"/>
      <c r="J35" s="213"/>
    </row>
    <row r="36" spans="1:11" s="310" customFormat="1" ht="9" customHeight="1" x14ac:dyDescent="0.25">
      <c r="A36" s="415"/>
      <c r="B36" s="186"/>
      <c r="C36" s="186"/>
      <c r="D36" s="186"/>
      <c r="E36" s="186"/>
      <c r="F36" s="386"/>
      <c r="G36" s="284"/>
      <c r="H36" s="284"/>
      <c r="I36" s="213"/>
      <c r="J36" s="213"/>
    </row>
    <row r="37" spans="1:11" s="310" customFormat="1" ht="12" customHeight="1" x14ac:dyDescent="0.25">
      <c r="A37" s="415">
        <v>25</v>
      </c>
      <c r="B37" s="188" t="s">
        <v>165</v>
      </c>
      <c r="C37" s="189">
        <v>50642</v>
      </c>
      <c r="D37" s="189">
        <v>43099</v>
      </c>
      <c r="E37" s="189">
        <f t="shared" si="0"/>
        <v>7543</v>
      </c>
      <c r="F37" s="386"/>
      <c r="G37" s="276">
        <f t="shared" si="1"/>
        <v>14.894751392125114</v>
      </c>
      <c r="H37" s="276"/>
      <c r="I37" s="213"/>
      <c r="J37" s="213"/>
    </row>
    <row r="38" spans="1:11" s="310" customFormat="1" ht="9" customHeight="1" x14ac:dyDescent="0.25">
      <c r="A38" s="415"/>
      <c r="B38" s="191"/>
      <c r="C38" s="191"/>
      <c r="D38" s="191"/>
      <c r="E38" s="191"/>
      <c r="F38" s="386"/>
      <c r="G38" s="284"/>
      <c r="H38" s="284"/>
      <c r="I38" s="213"/>
      <c r="J38" s="213"/>
    </row>
    <row r="39" spans="1:11" s="310" customFormat="1" ht="12" customHeight="1" x14ac:dyDescent="0.25">
      <c r="A39" s="415">
        <v>26</v>
      </c>
      <c r="B39" s="191" t="s">
        <v>166</v>
      </c>
      <c r="C39" s="186">
        <v>5038</v>
      </c>
      <c r="D39" s="186">
        <v>7700</v>
      </c>
      <c r="E39" s="186">
        <f t="shared" si="0"/>
        <v>-2662</v>
      </c>
      <c r="F39" s="38"/>
      <c r="G39" s="276">
        <f t="shared" si="1"/>
        <v>-52.838427947598255</v>
      </c>
      <c r="H39" s="276"/>
      <c r="I39" s="213"/>
      <c r="J39" s="213"/>
    </row>
    <row r="40" spans="1:11" s="310" customFormat="1" ht="12" customHeight="1" x14ac:dyDescent="0.25">
      <c r="A40" s="415">
        <v>27</v>
      </c>
      <c r="B40" s="186" t="s">
        <v>232</v>
      </c>
      <c r="C40" s="186">
        <v>4</v>
      </c>
      <c r="D40" s="186">
        <v>989</v>
      </c>
      <c r="E40" s="186">
        <f t="shared" si="0"/>
        <v>-985</v>
      </c>
      <c r="F40" s="386"/>
      <c r="G40" s="276">
        <f t="shared" si="1"/>
        <v>-24625</v>
      </c>
      <c r="H40" s="276"/>
      <c r="I40" s="213"/>
      <c r="J40" s="213"/>
    </row>
    <row r="41" spans="1:11" s="310" customFormat="1" ht="12" customHeight="1" x14ac:dyDescent="0.25">
      <c r="A41" s="415">
        <v>28</v>
      </c>
      <c r="B41" s="191" t="s">
        <v>233</v>
      </c>
      <c r="C41" s="195">
        <v>5042</v>
      </c>
      <c r="D41" s="195">
        <v>8689</v>
      </c>
      <c r="E41" s="195">
        <f t="shared" si="0"/>
        <v>-3647</v>
      </c>
      <c r="F41" s="386"/>
      <c r="G41" s="276">
        <f t="shared" si="1"/>
        <v>-72.332407774692584</v>
      </c>
      <c r="H41" s="276"/>
      <c r="I41" s="213"/>
      <c r="J41" s="213"/>
    </row>
    <row r="42" spans="1:11" s="310" customFormat="1" ht="12" customHeight="1" x14ac:dyDescent="0.25">
      <c r="A42" s="415">
        <v>29</v>
      </c>
      <c r="B42" s="188" t="s">
        <v>368</v>
      </c>
      <c r="C42" s="191">
        <v>6</v>
      </c>
      <c r="D42" s="191">
        <v>0</v>
      </c>
      <c r="E42" s="186"/>
      <c r="F42" s="386"/>
      <c r="G42" s="276"/>
      <c r="H42" s="284"/>
      <c r="I42" s="213"/>
      <c r="J42" s="213"/>
    </row>
    <row r="43" spans="1:11" s="310" customFormat="1" ht="9" customHeight="1" x14ac:dyDescent="0.25">
      <c r="A43" s="415"/>
      <c r="B43" s="188"/>
      <c r="C43" s="186"/>
      <c r="D43" s="186"/>
      <c r="E43" s="186"/>
      <c r="F43" s="386"/>
      <c r="G43" s="284"/>
      <c r="H43" s="284"/>
      <c r="I43" s="213"/>
      <c r="J43" s="213"/>
      <c r="K43" s="213"/>
    </row>
    <row r="44" spans="1:11" s="310" customFormat="1" ht="12" customHeight="1" x14ac:dyDescent="0.25">
      <c r="A44" s="415">
        <v>30</v>
      </c>
      <c r="B44" s="442" t="s">
        <v>369</v>
      </c>
      <c r="C44" s="189">
        <v>55690</v>
      </c>
      <c r="D44" s="189">
        <v>51788</v>
      </c>
      <c r="E44" s="189">
        <f t="shared" ref="E44" si="2">C44-D44</f>
        <v>3902</v>
      </c>
      <c r="F44" s="443"/>
      <c r="G44" s="444">
        <f t="shared" si="1"/>
        <v>7.0066439217094629</v>
      </c>
      <c r="H44" s="284"/>
      <c r="I44" s="213"/>
      <c r="J44" s="213"/>
      <c r="K44" s="213"/>
    </row>
    <row r="45" spans="1:11" s="310" customFormat="1" ht="3" customHeight="1" x14ac:dyDescent="0.25">
      <c r="A45" s="415"/>
      <c r="B45" s="188"/>
      <c r="C45" s="191"/>
      <c r="D45" s="191"/>
      <c r="E45" s="191"/>
      <c r="F45" s="386"/>
      <c r="G45" s="284"/>
      <c r="H45" s="284"/>
      <c r="I45" s="213"/>
      <c r="J45" s="213"/>
      <c r="K45" s="213"/>
    </row>
    <row r="46" spans="1:11" s="213" customFormat="1" ht="12" customHeight="1" x14ac:dyDescent="0.25">
      <c r="A46" s="310"/>
      <c r="F46" s="38"/>
      <c r="H46" s="284"/>
    </row>
    <row r="47" spans="1:11" s="213" customFormat="1" ht="12" customHeight="1" x14ac:dyDescent="0.25">
      <c r="A47" s="310"/>
      <c r="F47" s="38"/>
      <c r="H47" s="284"/>
    </row>
    <row r="48" spans="1:11" s="213" customFormat="1" ht="12" customHeight="1" x14ac:dyDescent="0.25">
      <c r="A48" s="310"/>
      <c r="F48" s="38"/>
      <c r="H48" s="284"/>
    </row>
    <row r="49" spans="1:11" s="213" customFormat="1" ht="12" customHeight="1" x14ac:dyDescent="0.25">
      <c r="A49" s="310"/>
      <c r="F49" s="38"/>
      <c r="H49" s="284"/>
    </row>
    <row r="50" spans="1:11" s="213" customFormat="1" ht="12" customHeight="1" x14ac:dyDescent="0.2">
      <c r="F50" s="38"/>
      <c r="H50" s="284"/>
    </row>
    <row r="51" spans="1:11" s="213" customFormat="1" ht="1.5" customHeight="1" x14ac:dyDescent="0.2">
      <c r="F51" s="38"/>
      <c r="H51" s="284"/>
    </row>
    <row r="52" spans="1:11" s="213" customFormat="1" ht="1.5" customHeight="1" x14ac:dyDescent="0.2">
      <c r="F52" s="38"/>
      <c r="H52" s="284"/>
    </row>
    <row r="53" spans="1:11" x14ac:dyDescent="0.3">
      <c r="B53" s="213"/>
      <c r="C53" s="213"/>
      <c r="D53" s="213"/>
      <c r="E53" s="316"/>
      <c r="F53" s="38"/>
      <c r="G53" s="213"/>
      <c r="H53" s="284"/>
      <c r="I53" s="213"/>
      <c r="J53" s="213"/>
      <c r="K53" s="213"/>
    </row>
    <row r="54" spans="1:11" x14ac:dyDescent="0.3">
      <c r="I54" s="213"/>
    </row>
  </sheetData>
  <printOptions horizontalCentered="1"/>
  <pageMargins left="0.75" right="0.75" top="0.5" bottom="0.8" header="0" footer="0.5"/>
  <pageSetup scale="85" orientation="portrait" r:id="rId1"/>
  <headerFooter>
    <oddFooter>&amp;L&amp;"Verdana,Bold"&amp;10Manitoba Public Insurance&amp;C&amp;"Verdana,Bold"&amp;10&amp;P of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2"/>
  <sheetViews>
    <sheetView showGridLines="0" zoomScaleNormal="100" zoomScaleSheetLayoutView="100" workbookViewId="0">
      <selection activeCell="M12" sqref="M12"/>
    </sheetView>
  </sheetViews>
  <sheetFormatPr defaultColWidth="8.42578125" defaultRowHeight="15" x14ac:dyDescent="0.25"/>
  <cols>
    <col min="1" max="1" width="4.7109375" customWidth="1"/>
    <col min="2" max="2" width="1.7109375" customWidth="1"/>
    <col min="3" max="3" width="3.28515625" customWidth="1"/>
    <col min="4" max="4" width="35.85546875" customWidth="1"/>
    <col min="5" max="5" width="8.7109375" customWidth="1"/>
    <col min="6" max="10" width="8.28515625" customWidth="1"/>
  </cols>
  <sheetData>
    <row r="1" spans="1:10" ht="15.75" x14ac:dyDescent="0.25">
      <c r="A1" s="154" t="s">
        <v>384</v>
      </c>
      <c r="B1" s="221"/>
      <c r="C1" s="222"/>
      <c r="D1" s="222"/>
      <c r="E1" s="222"/>
      <c r="F1" s="222"/>
      <c r="G1" s="222"/>
      <c r="H1" s="223"/>
      <c r="I1" s="224"/>
      <c r="J1" s="224"/>
    </row>
    <row r="2" spans="1:10" ht="15.75" x14ac:dyDescent="0.25">
      <c r="A2" s="159" t="s">
        <v>385</v>
      </c>
      <c r="B2" s="225"/>
      <c r="C2" s="222"/>
      <c r="D2" s="222"/>
      <c r="E2" s="222"/>
      <c r="F2" s="222"/>
      <c r="G2" s="222"/>
      <c r="H2" s="222"/>
      <c r="I2" s="224"/>
      <c r="J2" s="224"/>
    </row>
    <row r="3" spans="1:10" x14ac:dyDescent="0.25">
      <c r="A3" s="227"/>
      <c r="B3" s="225"/>
      <c r="C3" s="222"/>
      <c r="D3" s="222"/>
      <c r="E3" s="222"/>
      <c r="F3" s="222"/>
      <c r="G3" s="222"/>
      <c r="H3" s="222"/>
      <c r="I3" s="224"/>
      <c r="J3" s="224"/>
    </row>
    <row r="4" spans="1:10" x14ac:dyDescent="0.25">
      <c r="A4" s="227"/>
      <c r="B4" s="225"/>
      <c r="C4" s="222"/>
      <c r="D4" s="222"/>
      <c r="E4" s="222"/>
      <c r="F4" s="222"/>
      <c r="G4" s="222"/>
      <c r="H4" s="222"/>
      <c r="I4" s="224"/>
      <c r="J4" s="224"/>
    </row>
    <row r="5" spans="1:10" x14ac:dyDescent="0.25">
      <c r="A5" s="227"/>
      <c r="B5" s="225"/>
      <c r="C5" s="222"/>
      <c r="D5" s="222"/>
      <c r="E5" s="222"/>
      <c r="F5" s="222"/>
      <c r="G5" s="222"/>
      <c r="H5" s="222"/>
      <c r="I5" s="224"/>
      <c r="J5" s="224"/>
    </row>
    <row r="6" spans="1:10" ht="15.75" x14ac:dyDescent="0.25">
      <c r="A6" s="161"/>
      <c r="B6" s="162" t="s">
        <v>203</v>
      </c>
      <c r="C6" s="163"/>
      <c r="D6" s="163"/>
      <c r="E6" s="163"/>
      <c r="F6" s="163"/>
      <c r="G6" s="163"/>
      <c r="H6" s="163"/>
      <c r="I6" s="163"/>
      <c r="J6" s="163"/>
    </row>
    <row r="7" spans="1:10" ht="9" customHeight="1" x14ac:dyDescent="0.3">
      <c r="A7" s="228"/>
      <c r="B7" s="410"/>
      <c r="C7" s="450"/>
      <c r="D7" s="450"/>
      <c r="E7" s="450"/>
      <c r="F7" s="450"/>
      <c r="G7" s="450"/>
      <c r="H7" s="450"/>
      <c r="I7" s="450"/>
      <c r="J7" s="450"/>
    </row>
    <row r="8" spans="1:10" ht="12" customHeight="1" x14ac:dyDescent="0.3">
      <c r="A8" s="228"/>
      <c r="B8" s="411"/>
      <c r="C8" s="451"/>
      <c r="D8" s="451"/>
      <c r="E8" s="451"/>
      <c r="F8" s="451"/>
      <c r="G8" s="451"/>
      <c r="H8" s="451"/>
      <c r="I8" s="451"/>
      <c r="J8" s="451"/>
    </row>
    <row r="9" spans="1:10" ht="12.75" customHeight="1" x14ac:dyDescent="0.25">
      <c r="A9" s="164" t="s">
        <v>0</v>
      </c>
      <c r="B9" s="172" t="s">
        <v>133</v>
      </c>
      <c r="C9" s="168"/>
      <c r="D9" s="171"/>
      <c r="E9" s="171"/>
      <c r="F9" s="171"/>
      <c r="G9" s="171"/>
      <c r="H9" s="171"/>
      <c r="I9" s="171"/>
      <c r="J9" s="171"/>
    </row>
    <row r="10" spans="1:10" ht="12.75" customHeight="1" x14ac:dyDescent="0.25">
      <c r="A10" s="164" t="s">
        <v>1</v>
      </c>
      <c r="C10" s="168"/>
      <c r="D10" s="168"/>
      <c r="E10" s="167" t="s">
        <v>135</v>
      </c>
      <c r="F10" s="167"/>
      <c r="G10" s="174"/>
      <c r="H10" s="174"/>
      <c r="I10" s="174"/>
      <c r="J10" s="174"/>
    </row>
    <row r="11" spans="1:10" ht="12.75" customHeight="1" x14ac:dyDescent="0.25">
      <c r="A11" s="452">
        <v>1</v>
      </c>
      <c r="B11" s="394" t="s">
        <v>134</v>
      </c>
      <c r="C11" s="453"/>
      <c r="D11" s="453"/>
      <c r="E11" s="178" t="s">
        <v>356</v>
      </c>
      <c r="F11" s="178" t="s">
        <v>386</v>
      </c>
      <c r="G11" s="179" t="s">
        <v>387</v>
      </c>
      <c r="H11" s="179">
        <v>2023</v>
      </c>
      <c r="I11" s="179">
        <v>2024</v>
      </c>
      <c r="J11" s="179">
        <v>2025</v>
      </c>
    </row>
    <row r="12" spans="1:10" ht="9" customHeight="1" x14ac:dyDescent="0.25">
      <c r="A12" s="452"/>
      <c r="B12" s="202"/>
      <c r="C12" s="453"/>
      <c r="D12" s="453"/>
      <c r="E12" s="180"/>
      <c r="F12" s="180"/>
      <c r="G12" s="181"/>
      <c r="H12" s="181"/>
      <c r="I12" s="181"/>
      <c r="J12" s="181"/>
    </row>
    <row r="13" spans="1:10" ht="14.25" customHeight="1" x14ac:dyDescent="0.25">
      <c r="A13" s="452">
        <v>2</v>
      </c>
      <c r="B13" s="454" t="s">
        <v>357</v>
      </c>
      <c r="C13" s="453"/>
      <c r="D13" s="453"/>
      <c r="E13" s="183" t="s">
        <v>138</v>
      </c>
      <c r="F13" s="183" t="s">
        <v>139</v>
      </c>
      <c r="G13" s="183" t="s">
        <v>140</v>
      </c>
      <c r="H13" s="183" t="s">
        <v>141</v>
      </c>
      <c r="I13" s="183" t="s">
        <v>142</v>
      </c>
      <c r="J13" s="183" t="s">
        <v>143</v>
      </c>
    </row>
    <row r="14" spans="1:10" ht="14.25" customHeight="1" x14ac:dyDescent="0.25">
      <c r="A14" s="455">
        <v>3</v>
      </c>
      <c r="B14" s="456" t="s">
        <v>199</v>
      </c>
      <c r="C14" s="454"/>
      <c r="D14" s="202"/>
      <c r="E14" s="457"/>
      <c r="F14" s="457"/>
      <c r="G14" s="458"/>
      <c r="H14" s="458"/>
      <c r="I14" s="458"/>
      <c r="J14" s="458"/>
    </row>
    <row r="15" spans="1:10" ht="14.25" customHeight="1" x14ac:dyDescent="0.25">
      <c r="A15" s="455">
        <v>4</v>
      </c>
      <c r="B15" s="459" t="s">
        <v>197</v>
      </c>
      <c r="C15" s="202"/>
      <c r="D15" s="460"/>
      <c r="E15" s="458"/>
      <c r="F15" s="458"/>
      <c r="G15" s="458"/>
      <c r="H15" s="458"/>
      <c r="I15" s="458"/>
      <c r="J15" s="458"/>
    </row>
    <row r="16" spans="1:10" ht="14.25" customHeight="1" x14ac:dyDescent="0.25">
      <c r="A16" s="455">
        <v>5</v>
      </c>
      <c r="B16" s="461" t="s">
        <v>204</v>
      </c>
      <c r="C16" s="202"/>
      <c r="D16" s="202"/>
      <c r="E16" s="458">
        <v>142866</v>
      </c>
      <c r="F16" s="458">
        <v>86234</v>
      </c>
      <c r="G16" s="458">
        <v>89977</v>
      </c>
      <c r="H16" s="458">
        <v>98402</v>
      </c>
      <c r="I16" s="458">
        <v>102649</v>
      </c>
      <c r="J16" s="458">
        <v>105323</v>
      </c>
    </row>
    <row r="17" spans="1:12" ht="14.25" customHeight="1" x14ac:dyDescent="0.25">
      <c r="A17" s="455">
        <v>6</v>
      </c>
      <c r="B17" s="461" t="s">
        <v>205</v>
      </c>
      <c r="C17" s="202"/>
      <c r="D17" s="202"/>
      <c r="E17" s="462">
        <v>55690</v>
      </c>
      <c r="F17" s="462">
        <v>57237</v>
      </c>
      <c r="G17" s="462">
        <v>47727</v>
      </c>
      <c r="H17" s="462">
        <v>50927</v>
      </c>
      <c r="I17" s="462">
        <v>55695</v>
      </c>
      <c r="J17" s="462">
        <v>60739</v>
      </c>
    </row>
    <row r="18" spans="1:12" ht="14.25" customHeight="1" x14ac:dyDescent="0.25">
      <c r="A18" s="455">
        <v>7</v>
      </c>
      <c r="B18" s="461" t="s">
        <v>206</v>
      </c>
      <c r="C18" s="202"/>
      <c r="D18" s="202"/>
      <c r="E18" s="462">
        <v>-52322</v>
      </c>
      <c r="F18" s="462">
        <v>0</v>
      </c>
      <c r="G18" s="462">
        <v>0</v>
      </c>
      <c r="H18" s="462">
        <v>0</v>
      </c>
      <c r="I18" s="462">
        <v>0</v>
      </c>
      <c r="J18" s="462">
        <v>0</v>
      </c>
    </row>
    <row r="19" spans="1:12" ht="14.25" customHeight="1" x14ac:dyDescent="0.25">
      <c r="A19" s="455">
        <v>8</v>
      </c>
      <c r="B19" s="463" t="s">
        <v>388</v>
      </c>
      <c r="C19" s="202"/>
      <c r="D19" s="202"/>
      <c r="E19" s="462">
        <v>-60000</v>
      </c>
      <c r="F19" s="462">
        <v>-53494</v>
      </c>
      <c r="G19" s="462">
        <v>0</v>
      </c>
      <c r="H19" s="462">
        <v>0</v>
      </c>
      <c r="I19" s="462">
        <v>0</v>
      </c>
      <c r="J19" s="462">
        <v>0</v>
      </c>
    </row>
    <row r="20" spans="1:12" ht="14.25" customHeight="1" x14ac:dyDescent="0.25">
      <c r="A20" s="455">
        <v>9</v>
      </c>
      <c r="B20" s="463" t="s">
        <v>389</v>
      </c>
      <c r="C20" s="202"/>
      <c r="D20" s="202"/>
      <c r="E20" s="462">
        <v>0</v>
      </c>
      <c r="F20" s="462">
        <v>0</v>
      </c>
      <c r="G20" s="462">
        <v>-39301</v>
      </c>
      <c r="H20" s="462">
        <v>-46681</v>
      </c>
      <c r="I20" s="462">
        <v>-53021</v>
      </c>
      <c r="J20" s="462">
        <v>-53796</v>
      </c>
    </row>
    <row r="21" spans="1:12" ht="14.25" customHeight="1" x14ac:dyDescent="0.25">
      <c r="A21" s="455">
        <v>10</v>
      </c>
      <c r="B21" s="459" t="s">
        <v>209</v>
      </c>
      <c r="C21" s="454"/>
      <c r="D21" s="464"/>
      <c r="E21" s="465">
        <v>86234</v>
      </c>
      <c r="F21" s="465">
        <v>89977</v>
      </c>
      <c r="G21" s="465">
        <v>98403</v>
      </c>
      <c r="H21" s="465">
        <v>102648</v>
      </c>
      <c r="I21" s="465">
        <v>105323</v>
      </c>
      <c r="J21" s="465">
        <v>112266</v>
      </c>
    </row>
    <row r="22" spans="1:12" ht="9" customHeight="1" x14ac:dyDescent="0.25">
      <c r="A22" s="455"/>
      <c r="B22" s="459"/>
      <c r="C22" s="202"/>
      <c r="D22" s="460"/>
      <c r="E22" s="466"/>
      <c r="F22" s="466"/>
      <c r="G22" s="466"/>
      <c r="H22" s="466"/>
      <c r="I22" s="466"/>
      <c r="J22" s="466"/>
    </row>
    <row r="23" spans="1:12" ht="14.25" customHeight="1" x14ac:dyDescent="0.25">
      <c r="A23" s="455">
        <v>11</v>
      </c>
      <c r="B23" s="459" t="s">
        <v>210</v>
      </c>
      <c r="C23" s="202"/>
      <c r="D23" s="460"/>
      <c r="E23" s="458"/>
      <c r="F23" s="458"/>
      <c r="G23" s="458"/>
      <c r="H23" s="458"/>
      <c r="I23" s="458"/>
      <c r="J23" s="458"/>
    </row>
    <row r="24" spans="1:12" ht="14.25" customHeight="1" x14ac:dyDescent="0.25">
      <c r="A24" s="455">
        <v>12</v>
      </c>
      <c r="B24" s="467" t="s">
        <v>204</v>
      </c>
      <c r="C24" s="202"/>
      <c r="D24" s="202"/>
      <c r="E24" s="458">
        <v>-2367</v>
      </c>
      <c r="F24" s="458">
        <v>10706</v>
      </c>
      <c r="G24" s="458">
        <v>4242</v>
      </c>
      <c r="H24" s="458">
        <v>2307</v>
      </c>
      <c r="I24" s="458">
        <v>1061</v>
      </c>
      <c r="J24" s="458">
        <v>252</v>
      </c>
    </row>
    <row r="25" spans="1:12" ht="14.25" customHeight="1" x14ac:dyDescent="0.25">
      <c r="A25" s="455">
        <v>13</v>
      </c>
      <c r="B25" s="467" t="s">
        <v>390</v>
      </c>
      <c r="C25" s="213" t="s">
        <v>211</v>
      </c>
      <c r="D25" s="202"/>
      <c r="E25" s="458">
        <v>15990</v>
      </c>
      <c r="F25" s="458">
        <v>-6464</v>
      </c>
      <c r="G25" s="458">
        <v>-1935</v>
      </c>
      <c r="H25" s="458">
        <v>-1246</v>
      </c>
      <c r="I25" s="458">
        <v>-809</v>
      </c>
      <c r="J25" s="458">
        <v>-352</v>
      </c>
    </row>
    <row r="26" spans="1:12" ht="14.25" customHeight="1" x14ac:dyDescent="0.25">
      <c r="A26" s="455">
        <v>14</v>
      </c>
      <c r="B26" s="467"/>
      <c r="C26" s="213" t="s">
        <v>212</v>
      </c>
      <c r="D26" s="202"/>
      <c r="E26" s="458">
        <v>-2917</v>
      </c>
      <c r="F26" s="458">
        <v>0</v>
      </c>
      <c r="G26" s="458">
        <v>0</v>
      </c>
      <c r="H26" s="458">
        <v>0</v>
      </c>
      <c r="I26" s="458">
        <v>0</v>
      </c>
      <c r="J26" s="458">
        <v>0</v>
      </c>
    </row>
    <row r="27" spans="1:12" ht="14.25" customHeight="1" x14ac:dyDescent="0.25">
      <c r="A27" s="455">
        <v>15</v>
      </c>
      <c r="B27" s="468" t="s">
        <v>210</v>
      </c>
      <c r="C27" s="202"/>
      <c r="D27" s="460"/>
      <c r="E27" s="469">
        <v>10706</v>
      </c>
      <c r="F27" s="469">
        <v>4242</v>
      </c>
      <c r="G27" s="469">
        <v>2307</v>
      </c>
      <c r="H27" s="469">
        <v>1061</v>
      </c>
      <c r="I27" s="469">
        <v>252</v>
      </c>
      <c r="J27" s="469">
        <v>-100</v>
      </c>
    </row>
    <row r="28" spans="1:12" ht="14.25" customHeight="1" thickBot="1" x14ac:dyDescent="0.3">
      <c r="A28" s="455">
        <v>16</v>
      </c>
      <c r="B28" s="470" t="s">
        <v>213</v>
      </c>
      <c r="C28" s="470"/>
      <c r="D28" s="460"/>
      <c r="E28" s="471">
        <v>96940</v>
      </c>
      <c r="F28" s="471">
        <v>94219</v>
      </c>
      <c r="G28" s="471">
        <v>100710</v>
      </c>
      <c r="H28" s="471">
        <v>103710</v>
      </c>
      <c r="I28" s="471">
        <v>105576</v>
      </c>
      <c r="J28" s="471">
        <v>112167</v>
      </c>
    </row>
    <row r="29" spans="1:12" ht="9" customHeight="1" thickTop="1" x14ac:dyDescent="0.25">
      <c r="A29" s="455"/>
      <c r="B29" s="453"/>
      <c r="C29" s="470"/>
      <c r="D29" s="460"/>
      <c r="E29" s="466"/>
      <c r="F29" s="466"/>
      <c r="G29" s="466"/>
      <c r="H29" s="466"/>
      <c r="I29" s="466"/>
      <c r="J29" s="466"/>
    </row>
    <row r="30" spans="1:12" s="84" customFormat="1" ht="16.5" x14ac:dyDescent="0.3">
      <c r="A30" s="472">
        <v>17</v>
      </c>
      <c r="B30" s="191" t="s">
        <v>351</v>
      </c>
      <c r="C30" s="235"/>
      <c r="D30" s="201"/>
      <c r="E30" s="240"/>
      <c r="F30" s="240"/>
      <c r="G30" s="240"/>
      <c r="H30" s="240"/>
      <c r="I30" s="240"/>
      <c r="J30" s="240"/>
      <c r="L30" s="240"/>
    </row>
    <row r="31" spans="1:12" s="84" customFormat="1" ht="12.75" x14ac:dyDescent="0.2">
      <c r="A31" s="472">
        <v>18</v>
      </c>
      <c r="B31" s="168"/>
      <c r="C31" s="245" t="s">
        <v>213</v>
      </c>
      <c r="D31" s="168"/>
      <c r="E31" s="234">
        <v>96940</v>
      </c>
      <c r="F31" s="234">
        <v>94219</v>
      </c>
      <c r="G31" s="234">
        <v>100710</v>
      </c>
      <c r="H31" s="234">
        <v>103710</v>
      </c>
      <c r="I31" s="234">
        <v>105576</v>
      </c>
      <c r="J31" s="234">
        <v>112167</v>
      </c>
    </row>
    <row r="32" spans="1:12" s="84" customFormat="1" ht="12.75" x14ac:dyDescent="0.2">
      <c r="A32" s="472">
        <v>19</v>
      </c>
      <c r="B32" s="168"/>
      <c r="C32" s="245" t="s">
        <v>215</v>
      </c>
      <c r="D32" s="168"/>
      <c r="E32" s="473">
        <v>2696</v>
      </c>
      <c r="F32" s="234">
        <v>3633</v>
      </c>
      <c r="G32" s="234">
        <v>4316</v>
      </c>
      <c r="H32" s="234">
        <v>4436</v>
      </c>
      <c r="I32" s="234">
        <v>3516</v>
      </c>
      <c r="J32" s="234">
        <v>2697</v>
      </c>
    </row>
    <row r="33" spans="1:10" s="84" customFormat="1" ht="13.5" x14ac:dyDescent="0.2">
      <c r="A33" s="455">
        <v>20</v>
      </c>
      <c r="B33" s="168"/>
      <c r="C33" s="245" t="s">
        <v>216</v>
      </c>
      <c r="D33" s="168"/>
      <c r="E33" s="242">
        <v>94244</v>
      </c>
      <c r="F33" s="242">
        <v>90586</v>
      </c>
      <c r="G33" s="242">
        <v>96394</v>
      </c>
      <c r="H33" s="242">
        <v>99274</v>
      </c>
      <c r="I33" s="242">
        <v>102060</v>
      </c>
      <c r="J33" s="242">
        <v>109470</v>
      </c>
    </row>
    <row r="34" spans="1:10" s="84" customFormat="1" ht="12.75" x14ac:dyDescent="0.2">
      <c r="A34" s="472"/>
      <c r="B34" s="168"/>
      <c r="C34" s="245"/>
      <c r="D34" s="168"/>
      <c r="E34" s="234"/>
      <c r="F34" s="234"/>
      <c r="G34" s="234"/>
      <c r="H34" s="234"/>
      <c r="I34" s="234"/>
      <c r="J34" s="234"/>
    </row>
    <row r="35" spans="1:10" s="84" customFormat="1" ht="16.5" x14ac:dyDescent="0.3">
      <c r="A35" s="472">
        <v>21</v>
      </c>
      <c r="B35" s="168"/>
      <c r="C35" s="245" t="s">
        <v>217</v>
      </c>
      <c r="D35" s="201"/>
      <c r="E35" s="242">
        <v>48028</v>
      </c>
      <c r="F35" s="242">
        <v>45294</v>
      </c>
      <c r="G35" s="242">
        <v>48196</v>
      </c>
      <c r="H35" s="242">
        <v>49636</v>
      </c>
      <c r="I35" s="242">
        <v>51029</v>
      </c>
      <c r="J35" s="242">
        <v>54737</v>
      </c>
    </row>
    <row r="36" spans="1:10" ht="14.25" customHeight="1" x14ac:dyDescent="0.25">
      <c r="A36" s="455">
        <v>22</v>
      </c>
      <c r="B36" s="456"/>
      <c r="C36" s="474" t="s">
        <v>391</v>
      </c>
      <c r="D36" s="460"/>
      <c r="E36" s="475">
        <v>1.962</v>
      </c>
      <c r="F36" s="476">
        <v>2</v>
      </c>
      <c r="G36" s="476">
        <v>2</v>
      </c>
      <c r="H36" s="476">
        <v>2</v>
      </c>
      <c r="I36" s="476">
        <v>2</v>
      </c>
      <c r="J36" s="476">
        <v>2</v>
      </c>
    </row>
    <row r="37" spans="1:10" ht="3" customHeight="1" x14ac:dyDescent="0.25">
      <c r="A37" s="455"/>
      <c r="B37" s="453"/>
      <c r="C37" s="470"/>
      <c r="D37" s="453"/>
      <c r="E37" s="234"/>
      <c r="F37" s="234"/>
      <c r="G37" s="234"/>
      <c r="H37" s="234"/>
      <c r="I37" s="234"/>
      <c r="J37" s="234"/>
    </row>
    <row r="38" spans="1:10" ht="12.75" customHeight="1" x14ac:dyDescent="0.25">
      <c r="C38" s="173"/>
    </row>
    <row r="39" spans="1:10" ht="12.75" customHeight="1" x14ac:dyDescent="0.25"/>
    <row r="40" spans="1:10" ht="12.75" customHeight="1" x14ac:dyDescent="0.25"/>
    <row r="41" spans="1:10" ht="12.75" customHeight="1" x14ac:dyDescent="0.25"/>
    <row r="42" spans="1:10" ht="12.75" customHeight="1" x14ac:dyDescent="0.25"/>
  </sheetData>
  <printOptions horizontalCentered="1"/>
  <pageMargins left="0.75" right="0.75" top="0.5" bottom="0.8" header="0" footer="0.5"/>
  <pageSetup scale="74" orientation="portrait" r:id="rId1"/>
  <headerFooter>
    <oddFooter>&amp;L&amp;"Verdana,Bold"&amp;10Manitoba Public Insurance&amp;C&amp;"Verdana,Bold"&amp;10&amp;P of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6"/>
  <sheetViews>
    <sheetView showGridLines="0" workbookViewId="0">
      <selection activeCell="L21" sqref="A6:L21"/>
    </sheetView>
  </sheetViews>
  <sheetFormatPr defaultRowHeight="15" x14ac:dyDescent="0.25"/>
  <cols>
    <col min="1" max="1" width="4.7109375" customWidth="1"/>
    <col min="2" max="2" width="10.5703125" customWidth="1"/>
    <col min="3" max="3" width="4.28515625" style="22" customWidth="1"/>
    <col min="4" max="5" width="10.7109375" customWidth="1"/>
    <col min="6" max="6" width="10.42578125" customWidth="1"/>
    <col min="7" max="7" width="10.7109375" style="22" customWidth="1"/>
    <col min="8" max="8" width="11.42578125" style="22" customWidth="1"/>
    <col min="9" max="9" width="11.7109375" bestFit="1" customWidth="1"/>
    <col min="10" max="10" width="11.42578125" customWidth="1"/>
    <col min="11" max="11" width="11.7109375" customWidth="1"/>
    <col min="12" max="17" width="10.7109375" customWidth="1"/>
  </cols>
  <sheetData>
    <row r="1" spans="1:13" s="58" customFormat="1" ht="15" customHeight="1" x14ac:dyDescent="0.15">
      <c r="A1" s="79" t="s">
        <v>42</v>
      </c>
      <c r="C1" s="2" t="s">
        <v>107</v>
      </c>
      <c r="G1" s="2"/>
      <c r="H1" s="2"/>
    </row>
    <row r="2" spans="1:13" s="58" customFormat="1" ht="15" customHeight="1" x14ac:dyDescent="0.15">
      <c r="A2" s="81" t="s">
        <v>88</v>
      </c>
      <c r="B2" s="81"/>
      <c r="C2" s="77"/>
      <c r="D2" s="81"/>
      <c r="E2" s="81"/>
      <c r="F2" s="81"/>
      <c r="G2" s="77"/>
      <c r="H2" s="77"/>
      <c r="I2" s="81"/>
      <c r="J2" s="81"/>
      <c r="K2" s="81"/>
      <c r="L2" s="81"/>
      <c r="M2" s="81"/>
    </row>
    <row r="3" spans="1:13" x14ac:dyDescent="0.25">
      <c r="B3" s="23"/>
      <c r="C3" s="53"/>
      <c r="D3" s="23"/>
      <c r="E3" s="23"/>
      <c r="F3" s="23"/>
      <c r="G3" s="53"/>
      <c r="H3" s="53"/>
      <c r="I3" s="23"/>
      <c r="J3" s="23"/>
      <c r="K3" s="23"/>
    </row>
    <row r="4" spans="1:13" ht="3" customHeight="1" x14ac:dyDescent="0.25">
      <c r="A4" s="6"/>
      <c r="B4" s="15"/>
      <c r="C4" s="54"/>
      <c r="D4" s="15"/>
      <c r="E4" s="85">
        <v>3363</v>
      </c>
      <c r="F4" s="85"/>
      <c r="G4" s="54"/>
      <c r="H4" s="54"/>
      <c r="I4" s="15"/>
      <c r="J4" s="15"/>
      <c r="K4" s="15"/>
      <c r="L4" s="15"/>
    </row>
    <row r="5" spans="1:13" ht="13.5" customHeight="1" x14ac:dyDescent="0.25">
      <c r="B5" s="15"/>
      <c r="C5" s="54"/>
      <c r="D5" s="15"/>
      <c r="E5" s="15"/>
      <c r="F5" s="15"/>
      <c r="G5" s="54"/>
      <c r="H5" s="54"/>
      <c r="I5" s="15"/>
      <c r="J5" s="15"/>
      <c r="K5" s="15"/>
      <c r="L5" s="15"/>
    </row>
    <row r="6" spans="1:13" ht="13.5" customHeight="1" x14ac:dyDescent="0.25">
      <c r="A6" s="6" t="s">
        <v>0</v>
      </c>
    </row>
    <row r="7" spans="1:13" ht="13.5" customHeight="1" x14ac:dyDescent="0.25">
      <c r="A7" s="7" t="s">
        <v>1</v>
      </c>
      <c r="D7" s="497" t="s">
        <v>21</v>
      </c>
      <c r="E7" s="497"/>
      <c r="F7" s="497"/>
      <c r="G7" s="497"/>
      <c r="H7" s="497"/>
      <c r="I7" s="497"/>
      <c r="J7" s="497"/>
      <c r="K7" s="497"/>
      <c r="L7" s="497"/>
    </row>
    <row r="8" spans="1:13" x14ac:dyDescent="0.25">
      <c r="B8" s="52" t="s">
        <v>71</v>
      </c>
      <c r="C8" s="107"/>
      <c r="D8" s="55">
        <v>2017</v>
      </c>
      <c r="E8" s="55">
        <v>2018</v>
      </c>
      <c r="F8" s="110" t="s">
        <v>87</v>
      </c>
      <c r="G8" s="55">
        <v>2019</v>
      </c>
      <c r="H8" s="110" t="s">
        <v>87</v>
      </c>
      <c r="I8" s="52">
        <v>2020</v>
      </c>
      <c r="J8" s="110" t="s">
        <v>87</v>
      </c>
      <c r="K8" s="52">
        <v>2021</v>
      </c>
      <c r="L8" s="110" t="s">
        <v>87</v>
      </c>
    </row>
    <row r="9" spans="1:13" x14ac:dyDescent="0.25">
      <c r="A9" s="6">
        <v>1</v>
      </c>
      <c r="B9" t="s">
        <v>75</v>
      </c>
      <c r="D9" s="106">
        <v>13505</v>
      </c>
      <c r="E9" s="106">
        <v>13573</v>
      </c>
      <c r="F9" s="111">
        <v>0.11493406026670594</v>
      </c>
      <c r="G9" s="106">
        <v>15133</v>
      </c>
      <c r="H9" s="111">
        <v>0.11493406026670594</v>
      </c>
      <c r="I9" s="106">
        <v>14404</v>
      </c>
      <c r="J9" s="111">
        <v>-4.81728672437719E-2</v>
      </c>
      <c r="K9" s="106">
        <v>13915</v>
      </c>
      <c r="L9" s="111">
        <f>K9/I9-1</f>
        <v>-3.3948903082477111E-2</v>
      </c>
    </row>
    <row r="10" spans="1:13" x14ac:dyDescent="0.25">
      <c r="A10" s="6">
        <v>2</v>
      </c>
      <c r="B10" t="s">
        <v>51</v>
      </c>
      <c r="D10" s="106">
        <v>11365</v>
      </c>
      <c r="E10" s="106">
        <v>11353</v>
      </c>
      <c r="F10" s="111">
        <v>0.12032062010041389</v>
      </c>
      <c r="G10" s="106">
        <v>12719</v>
      </c>
      <c r="H10" s="111">
        <v>0.12032062010041389</v>
      </c>
      <c r="I10" s="106">
        <v>12730</v>
      </c>
      <c r="J10" s="111">
        <v>8.6484786539831049E-4</v>
      </c>
      <c r="K10" s="106">
        <v>12256</v>
      </c>
      <c r="L10" s="111">
        <f t="shared" ref="L10:L21" si="0">K10/I10-1</f>
        <v>-3.7234878240377078E-2</v>
      </c>
    </row>
    <row r="11" spans="1:13" x14ac:dyDescent="0.25">
      <c r="A11" s="6">
        <v>2</v>
      </c>
      <c r="B11" t="s">
        <v>52</v>
      </c>
      <c r="D11" s="106">
        <v>12526</v>
      </c>
      <c r="E11" s="106">
        <v>12912</v>
      </c>
      <c r="F11" s="111">
        <v>6.5752788104089133E-2</v>
      </c>
      <c r="G11" s="106">
        <v>13761</v>
      </c>
      <c r="H11" s="111">
        <v>6.5752788104089133E-2</v>
      </c>
      <c r="I11" s="106">
        <v>14121</v>
      </c>
      <c r="J11" s="111">
        <v>2.6160889470242088E-2</v>
      </c>
      <c r="K11" s="106">
        <v>15469</v>
      </c>
      <c r="L11" s="111">
        <f t="shared" si="0"/>
        <v>9.5460661426244542E-2</v>
      </c>
    </row>
    <row r="12" spans="1:13" x14ac:dyDescent="0.25">
      <c r="A12" s="6">
        <v>3</v>
      </c>
      <c r="B12" t="s">
        <v>76</v>
      </c>
      <c r="D12" s="106">
        <v>13746</v>
      </c>
      <c r="E12" s="106">
        <v>14051</v>
      </c>
      <c r="F12" s="111">
        <v>9.6149740232011949E-2</v>
      </c>
      <c r="G12" s="106">
        <v>15402</v>
      </c>
      <c r="H12" s="111">
        <v>9.6149740232011949E-2</v>
      </c>
      <c r="I12" s="106">
        <v>13498</v>
      </c>
      <c r="J12" s="111">
        <v>-0.12362030905077259</v>
      </c>
      <c r="K12" s="106">
        <v>15233</v>
      </c>
      <c r="L12" s="111">
        <f t="shared" si="0"/>
        <v>0.12853756112016601</v>
      </c>
    </row>
    <row r="13" spans="1:13" x14ac:dyDescent="0.25">
      <c r="A13" s="6">
        <v>4</v>
      </c>
      <c r="B13" t="s">
        <v>77</v>
      </c>
      <c r="D13" s="106">
        <v>14690</v>
      </c>
      <c r="E13" s="106">
        <v>14619</v>
      </c>
      <c r="F13" s="111">
        <v>6.4163075449757079E-2</v>
      </c>
      <c r="G13" s="106">
        <v>15557</v>
      </c>
      <c r="H13" s="111">
        <v>6.4163075449757079E-2</v>
      </c>
      <c r="I13" s="106">
        <v>12942</v>
      </c>
      <c r="J13" s="111">
        <v>-0.168091534357524</v>
      </c>
      <c r="K13" s="106">
        <v>14600</v>
      </c>
      <c r="L13" s="111">
        <f t="shared" si="0"/>
        <v>0.12811002936176785</v>
      </c>
    </row>
    <row r="14" spans="1:13" x14ac:dyDescent="0.25">
      <c r="A14" s="6">
        <v>5</v>
      </c>
      <c r="B14" t="s">
        <v>78</v>
      </c>
      <c r="D14" s="106">
        <v>14457</v>
      </c>
      <c r="E14" s="106">
        <v>14435</v>
      </c>
      <c r="F14" s="111">
        <v>-1.1915483200554244E-2</v>
      </c>
      <c r="G14" s="106">
        <v>14263</v>
      </c>
      <c r="H14" s="111">
        <v>-1.1915483200554244E-2</v>
      </c>
      <c r="I14" s="106">
        <v>14891</v>
      </c>
      <c r="J14" s="111">
        <v>4.4030007712262398E-2</v>
      </c>
      <c r="K14" s="106">
        <v>15088</v>
      </c>
      <c r="L14" s="111">
        <f t="shared" si="0"/>
        <v>1.3229467463568678E-2</v>
      </c>
    </row>
    <row r="15" spans="1:13" x14ac:dyDescent="0.25">
      <c r="A15" s="6">
        <v>6</v>
      </c>
      <c r="B15" t="s">
        <v>79</v>
      </c>
      <c r="D15" s="106">
        <v>13460</v>
      </c>
      <c r="E15" s="106">
        <v>14889</v>
      </c>
      <c r="F15" s="111">
        <v>1.4104372355430161E-2</v>
      </c>
      <c r="G15" s="106">
        <v>15099</v>
      </c>
      <c r="H15" s="111">
        <v>1.4104372355430161E-2</v>
      </c>
      <c r="I15" s="106">
        <v>16308</v>
      </c>
      <c r="J15" s="111">
        <v>8.0071527915756002E-2</v>
      </c>
      <c r="K15" s="106"/>
      <c r="L15" s="111"/>
    </row>
    <row r="16" spans="1:13" x14ac:dyDescent="0.25">
      <c r="A16" s="6">
        <v>7</v>
      </c>
      <c r="B16" t="s">
        <v>80</v>
      </c>
      <c r="D16" s="106">
        <v>14352</v>
      </c>
      <c r="E16" s="106">
        <v>15835</v>
      </c>
      <c r="F16" s="111">
        <v>-2.5007893905904632E-2</v>
      </c>
      <c r="G16" s="106">
        <v>15439</v>
      </c>
      <c r="H16" s="111">
        <v>-2.5007893905904632E-2</v>
      </c>
      <c r="I16" s="106">
        <v>15222</v>
      </c>
      <c r="J16" s="111">
        <v>-1.4055314463371937E-2</v>
      </c>
      <c r="K16" s="106"/>
      <c r="L16" s="111"/>
    </row>
    <row r="17" spans="1:12" x14ac:dyDescent="0.25">
      <c r="A17" s="6">
        <v>8</v>
      </c>
      <c r="B17" t="s">
        <v>81</v>
      </c>
      <c r="D17" s="106">
        <v>15540</v>
      </c>
      <c r="E17" s="106">
        <v>15766</v>
      </c>
      <c r="F17" s="111">
        <v>2.9810985665355894E-2</v>
      </c>
      <c r="G17" s="106">
        <v>16236</v>
      </c>
      <c r="H17" s="111">
        <v>2.9810985665355894E-2</v>
      </c>
      <c r="I17" s="106">
        <v>16676</v>
      </c>
      <c r="J17" s="111">
        <v>2.7100271002709952E-2</v>
      </c>
      <c r="K17" s="106"/>
      <c r="L17" s="111"/>
    </row>
    <row r="18" spans="1:12" x14ac:dyDescent="0.25">
      <c r="A18" s="6">
        <v>9</v>
      </c>
      <c r="B18" t="s">
        <v>82</v>
      </c>
      <c r="D18" s="106">
        <v>17098</v>
      </c>
      <c r="E18" s="106">
        <v>18934</v>
      </c>
      <c r="F18" s="111">
        <v>-1.3467835639590198E-2</v>
      </c>
      <c r="G18" s="106">
        <v>18679</v>
      </c>
      <c r="H18" s="111">
        <v>-1.3467835639590198E-2</v>
      </c>
      <c r="I18" s="106">
        <v>18786</v>
      </c>
      <c r="J18" s="111">
        <v>5.7283580491460651E-3</v>
      </c>
      <c r="K18" s="106"/>
      <c r="L18" s="111"/>
    </row>
    <row r="19" spans="1:12" x14ac:dyDescent="0.25">
      <c r="A19" s="6">
        <v>10</v>
      </c>
      <c r="B19" t="s">
        <v>83</v>
      </c>
      <c r="D19" s="106">
        <v>17652</v>
      </c>
      <c r="E19" s="106">
        <v>18217</v>
      </c>
      <c r="F19" s="111">
        <v>-3.2606905637591277E-2</v>
      </c>
      <c r="G19" s="106">
        <v>17623</v>
      </c>
      <c r="H19" s="111">
        <v>-3.2606905637591277E-2</v>
      </c>
      <c r="I19" s="106">
        <v>16523</v>
      </c>
      <c r="J19" s="111">
        <f t="shared" ref="J19:J21" si="1">I19/G19-1</f>
        <v>-6.2418430460194019E-2</v>
      </c>
      <c r="K19" s="106"/>
      <c r="L19" s="111"/>
    </row>
    <row r="20" spans="1:12" x14ac:dyDescent="0.25">
      <c r="A20" s="6">
        <v>11</v>
      </c>
      <c r="B20" t="s">
        <v>84</v>
      </c>
      <c r="D20" s="106">
        <v>13704</v>
      </c>
      <c r="E20" s="106">
        <v>14430</v>
      </c>
      <c r="F20" s="111">
        <v>0</v>
      </c>
      <c r="G20" s="106">
        <v>14430</v>
      </c>
      <c r="H20" s="111">
        <v>0</v>
      </c>
      <c r="I20" s="106">
        <v>14112</v>
      </c>
      <c r="J20" s="111">
        <f t="shared" si="1"/>
        <v>-2.2037422037421983E-2</v>
      </c>
      <c r="K20" s="106"/>
      <c r="L20" s="111"/>
    </row>
    <row r="21" spans="1:12" x14ac:dyDescent="0.25">
      <c r="A21" s="6">
        <v>12</v>
      </c>
      <c r="B21" s="108" t="s">
        <v>85</v>
      </c>
      <c r="C21" s="113"/>
      <c r="D21" s="117">
        <v>172095</v>
      </c>
      <c r="E21" s="117">
        <v>179014</v>
      </c>
      <c r="F21" s="116">
        <f>(E21-D21)/D21</f>
        <v>4.0204538191115372E-2</v>
      </c>
      <c r="G21" s="117">
        <v>184341</v>
      </c>
      <c r="H21" s="116">
        <f>(G21-E21)/E21</f>
        <v>2.9757449138056242E-2</v>
      </c>
      <c r="I21" s="117">
        <v>161181</v>
      </c>
      <c r="J21" s="116">
        <f t="shared" si="1"/>
        <v>-0.12563672758637523</v>
      </c>
      <c r="K21" s="117">
        <f>SUM(K9:K20)</f>
        <v>86561</v>
      </c>
      <c r="L21" s="116">
        <f t="shared" si="0"/>
        <v>-0.46295779279195437</v>
      </c>
    </row>
    <row r="22" spans="1:12" x14ac:dyDescent="0.25">
      <c r="B22" s="114"/>
      <c r="C22" s="115"/>
      <c r="D22" s="114"/>
      <c r="E22" s="114"/>
      <c r="F22" s="114"/>
      <c r="G22" s="115"/>
      <c r="H22" s="115"/>
      <c r="I22" s="114"/>
    </row>
    <row r="23" spans="1:12" x14ac:dyDescent="0.25">
      <c r="G23"/>
      <c r="H23"/>
    </row>
    <row r="24" spans="1:12" x14ac:dyDescent="0.25">
      <c r="G24"/>
      <c r="H24"/>
    </row>
    <row r="25" spans="1:12" x14ac:dyDescent="0.25">
      <c r="G25"/>
      <c r="H25"/>
    </row>
    <row r="26" spans="1:12" x14ac:dyDescent="0.25">
      <c r="G26"/>
      <c r="H26"/>
    </row>
    <row r="27" spans="1:12" x14ac:dyDescent="0.25">
      <c r="G27"/>
      <c r="H27"/>
    </row>
    <row r="28" spans="1:12" x14ac:dyDescent="0.25">
      <c r="G28"/>
      <c r="H28"/>
    </row>
    <row r="29" spans="1:12" x14ac:dyDescent="0.25">
      <c r="G29"/>
      <c r="H29"/>
    </row>
    <row r="30" spans="1:12" x14ac:dyDescent="0.25">
      <c r="G30"/>
      <c r="H30"/>
    </row>
    <row r="31" spans="1:12" x14ac:dyDescent="0.25">
      <c r="G31"/>
      <c r="H31"/>
    </row>
    <row r="32" spans="1:12" x14ac:dyDescent="0.25">
      <c r="G32"/>
      <c r="H32"/>
    </row>
    <row r="33" spans="7:8" x14ac:dyDescent="0.25">
      <c r="G33"/>
      <c r="H33"/>
    </row>
    <row r="34" spans="7:8" x14ac:dyDescent="0.25">
      <c r="G34"/>
      <c r="H34"/>
    </row>
    <row r="35" spans="7:8" x14ac:dyDescent="0.25">
      <c r="G35"/>
      <c r="H35"/>
    </row>
    <row r="36" spans="7:8" x14ac:dyDescent="0.25">
      <c r="G36"/>
      <c r="H36"/>
    </row>
  </sheetData>
  <mergeCells count="1">
    <mergeCell ref="D7:L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showGridLines="0" workbookViewId="0">
      <selection activeCell="D12" sqref="D12:G12"/>
    </sheetView>
  </sheetViews>
  <sheetFormatPr defaultRowHeight="15" x14ac:dyDescent="0.25"/>
  <cols>
    <col min="1" max="1" width="4.7109375" customWidth="1"/>
    <col min="2" max="2" width="24.85546875" bestFit="1" customWidth="1"/>
    <col min="3" max="3" width="11.42578125" style="4" customWidth="1"/>
    <col min="4" max="7" width="12.42578125" style="4" customWidth="1"/>
    <col min="8" max="8" width="10.28515625" style="4" bestFit="1" customWidth="1"/>
    <col min="9" max="10" width="9.140625" style="4"/>
  </cols>
  <sheetData>
    <row r="1" spans="1:10" s="58" customFormat="1" ht="15" customHeight="1" x14ac:dyDescent="0.15">
      <c r="A1" s="79" t="s">
        <v>43</v>
      </c>
      <c r="C1" s="83"/>
      <c r="D1" s="83"/>
      <c r="E1" s="83"/>
      <c r="F1" s="83"/>
      <c r="G1" s="83"/>
      <c r="H1" s="83"/>
      <c r="I1" s="83"/>
      <c r="J1" s="83"/>
    </row>
    <row r="2" spans="1:10" x14ac:dyDescent="0.25">
      <c r="A2" s="35" t="s">
        <v>23</v>
      </c>
      <c r="B2" s="23"/>
      <c r="C2" s="70"/>
      <c r="D2" s="70"/>
      <c r="E2" s="8"/>
      <c r="F2" s="70"/>
      <c r="G2" s="70"/>
      <c r="H2" s="70"/>
    </row>
    <row r="3" spans="1:10" x14ac:dyDescent="0.25">
      <c r="A3" s="35"/>
      <c r="B3" s="23"/>
      <c r="C3" s="70"/>
      <c r="D3" s="70"/>
      <c r="E3" s="70"/>
      <c r="F3" s="70"/>
      <c r="G3" s="70"/>
      <c r="H3" s="70"/>
    </row>
    <row r="4" spans="1:10" x14ac:dyDescent="0.25">
      <c r="A4" s="35"/>
      <c r="B4" s="23"/>
      <c r="C4" s="70"/>
      <c r="D4" s="70"/>
      <c r="E4" s="70"/>
      <c r="F4" s="70"/>
      <c r="G4" s="70"/>
      <c r="H4" s="70"/>
    </row>
    <row r="5" spans="1:10" ht="12" customHeight="1" x14ac:dyDescent="0.25">
      <c r="A5" s="6" t="s">
        <v>0</v>
      </c>
      <c r="B5" s="23"/>
      <c r="C5" s="70"/>
      <c r="D5" s="70"/>
      <c r="E5" s="70"/>
      <c r="F5" s="70"/>
      <c r="G5" s="70"/>
      <c r="H5" s="70"/>
    </row>
    <row r="6" spans="1:10" ht="12" customHeight="1" x14ac:dyDescent="0.25">
      <c r="A6" s="7" t="s">
        <v>1</v>
      </c>
      <c r="B6" s="26"/>
      <c r="C6" s="27"/>
      <c r="D6" s="27"/>
      <c r="E6" s="27"/>
      <c r="F6" s="27"/>
      <c r="G6" s="27"/>
      <c r="H6" s="70"/>
    </row>
    <row r="7" spans="1:10" x14ac:dyDescent="0.25">
      <c r="A7" s="6">
        <v>1</v>
      </c>
      <c r="B7" s="28" t="s">
        <v>18</v>
      </c>
      <c r="C7" s="29" t="s">
        <v>2</v>
      </c>
      <c r="D7" s="29" t="s">
        <v>3</v>
      </c>
      <c r="E7" s="29" t="s">
        <v>4</v>
      </c>
      <c r="F7" s="29" t="s">
        <v>5</v>
      </c>
      <c r="G7" s="29" t="s">
        <v>63</v>
      </c>
      <c r="H7" s="29"/>
    </row>
    <row r="8" spans="1:10" x14ac:dyDescent="0.25">
      <c r="A8" s="6">
        <v>2</v>
      </c>
      <c r="B8" s="66" t="s">
        <v>19</v>
      </c>
      <c r="C8" s="31"/>
      <c r="D8" s="31"/>
      <c r="E8" s="31"/>
      <c r="F8" s="31"/>
      <c r="G8" s="31"/>
      <c r="H8" s="70"/>
    </row>
    <row r="9" spans="1:10" x14ac:dyDescent="0.25">
      <c r="A9" s="6">
        <v>3</v>
      </c>
      <c r="B9" s="32" t="s">
        <v>121</v>
      </c>
      <c r="C9" s="33">
        <v>620145</v>
      </c>
      <c r="D9" s="33">
        <v>839934</v>
      </c>
      <c r="E9" s="33">
        <v>904591</v>
      </c>
      <c r="F9" s="33">
        <v>941024</v>
      </c>
      <c r="G9" s="33">
        <v>980586</v>
      </c>
      <c r="H9" s="33"/>
    </row>
    <row r="10" spans="1:10" x14ac:dyDescent="0.25">
      <c r="A10" s="6">
        <v>4</v>
      </c>
      <c r="B10" s="32" t="s">
        <v>123</v>
      </c>
      <c r="C10" s="33">
        <v>726131</v>
      </c>
      <c r="D10" s="33">
        <v>907409</v>
      </c>
      <c r="E10" s="33">
        <v>921285</v>
      </c>
      <c r="F10" s="33">
        <v>953995</v>
      </c>
      <c r="G10" s="33">
        <v>986447</v>
      </c>
      <c r="H10" s="70"/>
    </row>
    <row r="11" spans="1:10" x14ac:dyDescent="0.25">
      <c r="A11" s="6">
        <v>5</v>
      </c>
      <c r="B11" s="32" t="s">
        <v>20</v>
      </c>
      <c r="C11" s="33">
        <f>C9-C10</f>
        <v>-105986</v>
      </c>
      <c r="D11" s="33">
        <f t="shared" ref="D11:G11" si="0">D9-D10</f>
        <v>-67475</v>
      </c>
      <c r="E11" s="33">
        <f t="shared" si="0"/>
        <v>-16694</v>
      </c>
      <c r="F11" s="33">
        <f t="shared" si="0"/>
        <v>-12971</v>
      </c>
      <c r="G11" s="33">
        <f t="shared" si="0"/>
        <v>-5861</v>
      </c>
      <c r="H11" s="33"/>
    </row>
    <row r="12" spans="1:10" x14ac:dyDescent="0.25">
      <c r="B12" s="23"/>
      <c r="C12" s="150"/>
      <c r="D12" s="150"/>
      <c r="E12" s="150"/>
      <c r="F12" s="150"/>
      <c r="G12" s="150"/>
      <c r="H12" s="70"/>
    </row>
    <row r="13" spans="1:10" x14ac:dyDescent="0.25">
      <c r="B13" s="23"/>
      <c r="C13" s="70"/>
      <c r="D13" s="70"/>
      <c r="E13" s="70"/>
      <c r="F13" s="70"/>
      <c r="G13" s="70"/>
      <c r="H13" s="70"/>
    </row>
  </sheetData>
  <pageMargins left="0.7" right="0.7" top="0.75" bottom="0.75" header="0.3" footer="0.3"/>
  <pageSetup orientation="portrait" r:id="rId1"/>
  <headerFooter scaleWithDoc="0">
    <oddFooter>&amp;L&amp;"Verdana,Bold"&amp;10Manitoba Public Insurance&amp;R&amp;"Verdana,Bold"&amp;10Page &amp;P of &amp;N</oddFooter>
  </headerFooter>
  <ignoredErrors>
    <ignoredError sqref="B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5"/>
  <sheetViews>
    <sheetView showGridLines="0" topLeftCell="A22" workbookViewId="0">
      <selection activeCell="J32" sqref="J32"/>
    </sheetView>
  </sheetViews>
  <sheetFormatPr defaultRowHeight="15" x14ac:dyDescent="0.25"/>
  <cols>
    <col min="2" max="2" width="15.140625" bestFit="1" customWidth="1"/>
  </cols>
  <sheetData>
    <row r="1" spans="1:10" x14ac:dyDescent="0.25">
      <c r="A1" s="98" t="s">
        <v>108</v>
      </c>
      <c r="B1" s="99"/>
      <c r="C1" s="100"/>
      <c r="D1" s="100"/>
      <c r="E1" s="100"/>
      <c r="F1" s="100"/>
      <c r="G1" s="100"/>
      <c r="H1" s="4"/>
      <c r="I1" s="4"/>
      <c r="J1" s="4"/>
    </row>
    <row r="2" spans="1:10" x14ac:dyDescent="0.25">
      <c r="A2" s="102" t="s">
        <v>109</v>
      </c>
      <c r="B2" s="99"/>
      <c r="C2" s="100"/>
      <c r="D2" s="100"/>
      <c r="E2" s="98"/>
      <c r="F2" s="100"/>
      <c r="G2" s="100"/>
      <c r="H2" s="4"/>
      <c r="I2" s="4"/>
      <c r="J2" s="4"/>
    </row>
    <row r="3" spans="1:10" x14ac:dyDescent="0.25">
      <c r="A3" s="103"/>
      <c r="B3" s="92"/>
      <c r="C3" s="136"/>
      <c r="D3" s="136"/>
      <c r="E3" s="104"/>
      <c r="F3" s="136"/>
      <c r="G3" s="136"/>
      <c r="H3" s="4"/>
      <c r="I3" s="4"/>
      <c r="J3" s="4"/>
    </row>
    <row r="4" spans="1:10" x14ac:dyDescent="0.25">
      <c r="A4" s="103"/>
      <c r="B4" s="92"/>
      <c r="C4" s="136"/>
      <c r="D4" s="136"/>
      <c r="E4" s="136"/>
      <c r="F4" s="136"/>
      <c r="G4" s="136"/>
      <c r="H4" s="4"/>
      <c r="I4" s="4"/>
      <c r="J4" s="4"/>
    </row>
    <row r="5" spans="1:10" x14ac:dyDescent="0.25">
      <c r="A5" s="103" t="s">
        <v>124</v>
      </c>
      <c r="B5" s="92"/>
      <c r="C5" s="136"/>
      <c r="D5" s="136"/>
      <c r="E5" s="136"/>
      <c r="F5" s="136"/>
      <c r="G5" s="136"/>
      <c r="H5" s="4"/>
      <c r="I5" s="4"/>
      <c r="J5" s="4"/>
    </row>
    <row r="6" spans="1:10" x14ac:dyDescent="0.25">
      <c r="A6" s="137" t="s">
        <v>0</v>
      </c>
      <c r="B6" s="138"/>
      <c r="C6" s="139"/>
      <c r="D6" s="139"/>
      <c r="E6" s="139"/>
      <c r="F6" s="139"/>
      <c r="G6" s="139"/>
      <c r="H6" s="4"/>
      <c r="I6" s="4"/>
      <c r="J6" s="4"/>
    </row>
    <row r="7" spans="1:10" x14ac:dyDescent="0.25">
      <c r="A7" s="140" t="s">
        <v>1</v>
      </c>
      <c r="B7" s="141" t="s">
        <v>18</v>
      </c>
      <c r="C7" s="142" t="s">
        <v>2</v>
      </c>
      <c r="D7" s="142" t="s">
        <v>3</v>
      </c>
      <c r="E7" s="142" t="s">
        <v>4</v>
      </c>
      <c r="F7" s="142" t="s">
        <v>5</v>
      </c>
      <c r="G7" s="142" t="s">
        <v>63</v>
      </c>
      <c r="H7" s="142" t="s">
        <v>110</v>
      </c>
      <c r="I7" s="4"/>
      <c r="J7" s="4"/>
    </row>
    <row r="8" spans="1:10" x14ac:dyDescent="0.25">
      <c r="A8" s="143">
        <v>1</v>
      </c>
      <c r="B8" s="144" t="s">
        <v>19</v>
      </c>
      <c r="C8" s="4"/>
      <c r="D8" s="139"/>
      <c r="E8" s="139"/>
      <c r="F8" s="139"/>
      <c r="G8" s="139"/>
      <c r="H8" s="139"/>
      <c r="I8" s="4"/>
      <c r="J8" s="4"/>
    </row>
    <row r="9" spans="1:10" x14ac:dyDescent="0.25">
      <c r="A9" s="143">
        <v>2</v>
      </c>
      <c r="B9" s="145" t="s">
        <v>64</v>
      </c>
      <c r="C9" s="4" t="s">
        <v>86</v>
      </c>
      <c r="D9" s="146">
        <v>117851.06550442691</v>
      </c>
      <c r="E9" s="146">
        <v>128649.64623240284</v>
      </c>
      <c r="F9" s="146">
        <v>133322.8078270937</v>
      </c>
      <c r="G9" s="146">
        <v>137545.52530126198</v>
      </c>
      <c r="H9" s="146">
        <v>143161.30249442949</v>
      </c>
      <c r="I9" s="4"/>
      <c r="J9" s="4"/>
    </row>
    <row r="10" spans="1:10" x14ac:dyDescent="0.25">
      <c r="A10" s="143">
        <v>3</v>
      </c>
      <c r="B10" s="145" t="s">
        <v>111</v>
      </c>
      <c r="C10" s="4" t="s">
        <v>86</v>
      </c>
      <c r="D10" s="146">
        <v>77055.216523677052</v>
      </c>
      <c r="E10" s="146">
        <v>84260.596315851595</v>
      </c>
      <c r="F10" s="146">
        <v>86889.487302090391</v>
      </c>
      <c r="G10" s="146">
        <v>89236.674389365435</v>
      </c>
      <c r="H10" s="146">
        <v>91740.40148024942</v>
      </c>
      <c r="I10" s="4"/>
      <c r="J10" s="4"/>
    </row>
    <row r="11" spans="1:10" x14ac:dyDescent="0.25">
      <c r="A11" s="143">
        <v>4</v>
      </c>
      <c r="B11" s="145" t="s">
        <v>112</v>
      </c>
      <c r="C11" s="4" t="s">
        <v>86</v>
      </c>
      <c r="D11" s="146">
        <v>29513.47432521691</v>
      </c>
      <c r="E11" s="146">
        <v>32758.429146391998</v>
      </c>
      <c r="F11" s="146">
        <v>33362.105335273307</v>
      </c>
      <c r="G11" s="146">
        <v>33869.167317910702</v>
      </c>
      <c r="H11" s="146">
        <v>34382.219550554219</v>
      </c>
      <c r="I11" s="4"/>
      <c r="J11" s="4"/>
    </row>
    <row r="12" spans="1:10" x14ac:dyDescent="0.25">
      <c r="A12" s="143">
        <v>5</v>
      </c>
      <c r="B12" s="145" t="s">
        <v>113</v>
      </c>
      <c r="C12" s="4" t="s">
        <v>86</v>
      </c>
      <c r="D12" s="146">
        <v>10613.600192695423</v>
      </c>
      <c r="E12" s="146">
        <v>10950.460149485771</v>
      </c>
      <c r="F12" s="146">
        <v>11247.618649081747</v>
      </c>
      <c r="G12" s="146">
        <v>11328.081776079465</v>
      </c>
      <c r="H12" s="146">
        <v>11542.026846404253</v>
      </c>
      <c r="I12" s="4"/>
      <c r="J12" s="4"/>
    </row>
    <row r="13" spans="1:10" x14ac:dyDescent="0.25">
      <c r="A13" s="143">
        <v>6</v>
      </c>
      <c r="B13" s="138" t="s">
        <v>114</v>
      </c>
      <c r="C13" s="4" t="s">
        <v>86</v>
      </c>
      <c r="D13" s="147">
        <v>6135.9852803613812</v>
      </c>
      <c r="E13" s="147">
        <v>7013.5991429267069</v>
      </c>
      <c r="F13" s="147">
        <v>7321.405997208356</v>
      </c>
      <c r="G13" s="147">
        <v>7616.4286405993571</v>
      </c>
      <c r="H13" s="147">
        <v>7921.5993545804286</v>
      </c>
      <c r="I13" s="4"/>
      <c r="J13" s="4"/>
    </row>
    <row r="14" spans="1:10" x14ac:dyDescent="0.25">
      <c r="A14" s="143">
        <v>7</v>
      </c>
      <c r="B14" s="138" t="s">
        <v>65</v>
      </c>
      <c r="C14" s="4" t="s">
        <v>86</v>
      </c>
      <c r="D14" s="147">
        <v>429164.20598554466</v>
      </c>
      <c r="E14" s="147">
        <v>468504.4332314799</v>
      </c>
      <c r="F14" s="147">
        <v>490490.80707759468</v>
      </c>
      <c r="G14" s="147">
        <v>513733.12275473395</v>
      </c>
      <c r="H14" s="147">
        <v>537870.06520326633</v>
      </c>
      <c r="I14" s="4"/>
      <c r="J14" s="4"/>
    </row>
    <row r="15" spans="1:10" x14ac:dyDescent="0.25">
      <c r="A15" s="143">
        <v>8</v>
      </c>
      <c r="B15" s="138" t="s">
        <v>115</v>
      </c>
      <c r="C15" s="4" t="s">
        <v>86</v>
      </c>
      <c r="D15" s="147">
        <v>100783.26805135208</v>
      </c>
      <c r="E15" s="147">
        <v>97097.164434830338</v>
      </c>
      <c r="F15" s="147">
        <v>102078.22091149254</v>
      </c>
      <c r="G15" s="147">
        <v>107241.75184206292</v>
      </c>
      <c r="H15" s="147">
        <v>112607.83458397929</v>
      </c>
      <c r="I15" s="4"/>
      <c r="J15" s="4"/>
    </row>
    <row r="16" spans="1:10" x14ac:dyDescent="0.25">
      <c r="A16" s="143">
        <v>9</v>
      </c>
      <c r="B16" s="138" t="s">
        <v>66</v>
      </c>
      <c r="C16" s="4" t="s">
        <v>86</v>
      </c>
      <c r="D16" s="147">
        <v>39154.287607364895</v>
      </c>
      <c r="E16" s="147">
        <v>42600.921262258438</v>
      </c>
      <c r="F16" s="147">
        <v>42832.641596287685</v>
      </c>
      <c r="G16" s="147">
        <v>43089.201775318485</v>
      </c>
      <c r="H16" s="147">
        <v>43340.65116844439</v>
      </c>
      <c r="I16" s="4"/>
      <c r="J16" s="4"/>
    </row>
    <row r="17" spans="1:10" x14ac:dyDescent="0.25">
      <c r="A17" s="143">
        <v>10</v>
      </c>
      <c r="B17" s="138" t="s">
        <v>116</v>
      </c>
      <c r="C17" s="4" t="s">
        <v>86</v>
      </c>
      <c r="D17" s="147">
        <v>810271.10347063933</v>
      </c>
      <c r="E17" s="147">
        <v>871835.24991562753</v>
      </c>
      <c r="F17" s="147">
        <v>907545.09469612245</v>
      </c>
      <c r="G17" s="147">
        <v>943659.95379733224</v>
      </c>
      <c r="H17" s="147">
        <v>982566.10068190796</v>
      </c>
      <c r="I17" s="4"/>
      <c r="J17" s="4"/>
    </row>
    <row r="18" spans="1:10" x14ac:dyDescent="0.25">
      <c r="C18" s="4"/>
      <c r="D18" s="4"/>
      <c r="E18" s="4"/>
      <c r="F18" s="4"/>
      <c r="G18" s="4"/>
      <c r="H18" s="4"/>
      <c r="I18" s="4"/>
      <c r="J18" s="4"/>
    </row>
    <row r="19" spans="1:10" x14ac:dyDescent="0.25">
      <c r="A19" t="s">
        <v>122</v>
      </c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137" t="s">
        <v>0</v>
      </c>
      <c r="B20" s="138"/>
      <c r="C20" s="139"/>
      <c r="D20" s="139"/>
      <c r="E20" s="139"/>
      <c r="F20" s="139"/>
      <c r="G20" s="139"/>
      <c r="H20" s="4"/>
      <c r="I20" s="4"/>
      <c r="J20" s="4"/>
    </row>
    <row r="21" spans="1:10" x14ac:dyDescent="0.25">
      <c r="A21" s="140" t="s">
        <v>1</v>
      </c>
      <c r="B21" s="141" t="s">
        <v>18</v>
      </c>
      <c r="C21" s="142" t="s">
        <v>2</v>
      </c>
      <c r="D21" s="142" t="s">
        <v>3</v>
      </c>
      <c r="E21" s="142" t="s">
        <v>4</v>
      </c>
      <c r="F21" s="142" t="s">
        <v>5</v>
      </c>
      <c r="G21" s="142" t="s">
        <v>63</v>
      </c>
      <c r="H21" s="142" t="s">
        <v>110</v>
      </c>
      <c r="I21" s="4"/>
      <c r="J21" s="4"/>
    </row>
    <row r="22" spans="1:10" x14ac:dyDescent="0.25">
      <c r="A22" s="143">
        <v>1</v>
      </c>
      <c r="B22" s="144" t="s">
        <v>19</v>
      </c>
      <c r="C22" s="139"/>
      <c r="D22" s="139"/>
      <c r="E22" s="139"/>
      <c r="F22" s="139"/>
      <c r="G22" s="139"/>
      <c r="H22" s="4"/>
      <c r="I22" s="4"/>
      <c r="J22" s="4"/>
    </row>
    <row r="23" spans="1:10" x14ac:dyDescent="0.25">
      <c r="A23" s="143">
        <v>2</v>
      </c>
      <c r="B23" s="145" t="s">
        <v>64</v>
      </c>
      <c r="C23" s="146">
        <v>122493.650230281</v>
      </c>
      <c r="D23" s="146">
        <v>118231.51058644181</v>
      </c>
      <c r="E23" s="146">
        <v>123952.69475079107</v>
      </c>
      <c r="F23" s="146">
        <v>124617.10888442909</v>
      </c>
      <c r="G23" s="146">
        <v>126665.56367383093</v>
      </c>
      <c r="H23" s="4" t="s">
        <v>86</v>
      </c>
      <c r="I23" s="4"/>
      <c r="J23" s="4"/>
    </row>
    <row r="24" spans="1:10" x14ac:dyDescent="0.25">
      <c r="A24" s="143">
        <v>3</v>
      </c>
      <c r="B24" s="145" t="s">
        <v>111</v>
      </c>
      <c r="C24" s="146">
        <v>80316.217079833965</v>
      </c>
      <c r="D24" s="146">
        <v>83065.490085244819</v>
      </c>
      <c r="E24" s="146">
        <v>85590.746030310489</v>
      </c>
      <c r="F24" s="146">
        <v>86614.298558974449</v>
      </c>
      <c r="G24" s="146">
        <v>87877.080115001678</v>
      </c>
      <c r="H24" s="4" t="s">
        <v>86</v>
      </c>
      <c r="I24" s="4"/>
      <c r="J24" s="4"/>
    </row>
    <row r="25" spans="1:10" x14ac:dyDescent="0.25">
      <c r="A25" s="143">
        <v>4</v>
      </c>
      <c r="B25" s="145" t="s">
        <v>112</v>
      </c>
      <c r="C25" s="146">
        <v>29785.917845593969</v>
      </c>
      <c r="D25" s="146">
        <v>34262.035351682403</v>
      </c>
      <c r="E25" s="146">
        <v>34831.807968449401</v>
      </c>
      <c r="F25" s="146">
        <v>35199.682616129925</v>
      </c>
      <c r="G25" s="146">
        <v>35614.45704785319</v>
      </c>
      <c r="H25" s="4" t="s">
        <v>86</v>
      </c>
      <c r="I25" s="4"/>
      <c r="J25" s="4"/>
    </row>
    <row r="26" spans="1:10" x14ac:dyDescent="0.25">
      <c r="A26" s="143">
        <v>5</v>
      </c>
      <c r="B26" s="145" t="s">
        <v>113</v>
      </c>
      <c r="C26" s="146">
        <v>12899.276652774564</v>
      </c>
      <c r="D26" s="146">
        <v>10406.262551381762</v>
      </c>
      <c r="E26" s="146">
        <v>11038.912805214532</v>
      </c>
      <c r="F26" s="146">
        <v>11129.137621391203</v>
      </c>
      <c r="G26" s="146">
        <v>9504.675306411631</v>
      </c>
      <c r="H26" s="4" t="s">
        <v>86</v>
      </c>
      <c r="I26" s="4"/>
      <c r="J26" s="4"/>
    </row>
    <row r="27" spans="1:10" x14ac:dyDescent="0.25">
      <c r="A27" s="143">
        <v>6</v>
      </c>
      <c r="B27" s="138" t="s">
        <v>114</v>
      </c>
      <c r="C27" s="147">
        <v>5230.5515327169223</v>
      </c>
      <c r="D27" s="147">
        <v>5925.7651422018225</v>
      </c>
      <c r="E27" s="147">
        <v>6692.3172108158524</v>
      </c>
      <c r="F27" s="147">
        <v>6771.3791709725929</v>
      </c>
      <c r="G27" s="147">
        <v>6857.1911401404805</v>
      </c>
      <c r="H27" s="4" t="s">
        <v>86</v>
      </c>
      <c r="I27" s="4"/>
      <c r="J27" s="4"/>
    </row>
    <row r="28" spans="1:10" x14ac:dyDescent="0.25">
      <c r="A28" s="143">
        <v>7</v>
      </c>
      <c r="B28" s="138" t="s">
        <v>65</v>
      </c>
      <c r="C28" s="147">
        <v>417120.6014158036</v>
      </c>
      <c r="D28" s="147">
        <v>465348.10457766388</v>
      </c>
      <c r="E28" s="147">
        <v>478767.39191698935</v>
      </c>
      <c r="F28" s="147">
        <v>501621.19169966574</v>
      </c>
      <c r="G28" s="147">
        <v>525507.92752136616</v>
      </c>
      <c r="H28" s="4" t="s">
        <v>86</v>
      </c>
      <c r="I28" s="4"/>
      <c r="J28" s="4"/>
    </row>
    <row r="29" spans="1:10" x14ac:dyDescent="0.25">
      <c r="A29" s="143">
        <v>8</v>
      </c>
      <c r="B29" s="138" t="s">
        <v>115</v>
      </c>
      <c r="C29" s="147">
        <v>106201.25829495498</v>
      </c>
      <c r="D29" s="147">
        <v>102845.59477409028</v>
      </c>
      <c r="E29" s="147">
        <v>99724.937657511182</v>
      </c>
      <c r="F29" s="147">
        <v>105023.03735212593</v>
      </c>
      <c r="G29" s="147">
        <v>110540.72595121808</v>
      </c>
      <c r="H29" s="4" t="s">
        <v>86</v>
      </c>
      <c r="I29" s="4"/>
      <c r="J29" s="4"/>
    </row>
    <row r="30" spans="1:10" x14ac:dyDescent="0.25">
      <c r="A30" s="143">
        <v>9</v>
      </c>
      <c r="B30" s="138" t="s">
        <v>66</v>
      </c>
      <c r="C30" s="147">
        <v>38719.393026864258</v>
      </c>
      <c r="D30" s="147">
        <v>43384.067029099577</v>
      </c>
      <c r="E30" s="147">
        <v>43663.154901756003</v>
      </c>
      <c r="F30" s="147">
        <v>43867.402521724347</v>
      </c>
      <c r="G30" s="147">
        <v>44087.189274489967</v>
      </c>
      <c r="H30" s="4" t="s">
        <v>86</v>
      </c>
      <c r="I30" s="4"/>
      <c r="J30" s="4"/>
    </row>
    <row r="31" spans="1:10" x14ac:dyDescent="0.25">
      <c r="A31" s="143">
        <v>10</v>
      </c>
      <c r="B31" s="138" t="s">
        <v>116</v>
      </c>
      <c r="C31" s="147">
        <v>812766.86607882322</v>
      </c>
      <c r="D31" s="147">
        <v>863468.83009780641</v>
      </c>
      <c r="E31" s="147">
        <v>884261.9632418378</v>
      </c>
      <c r="F31" s="147">
        <v>914843.23842541326</v>
      </c>
      <c r="G31" s="147">
        <v>946654.81003031204</v>
      </c>
      <c r="H31" s="4" t="s">
        <v>86</v>
      </c>
      <c r="I31" s="4"/>
      <c r="J31" s="4"/>
    </row>
    <row r="32" spans="1:10" x14ac:dyDescent="0.25"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137" t="s">
        <v>0</v>
      </c>
      <c r="B33" s="138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140" t="s">
        <v>1</v>
      </c>
      <c r="B34" s="141" t="s">
        <v>18</v>
      </c>
      <c r="C34" s="142" t="s">
        <v>3</v>
      </c>
      <c r="D34" s="142" t="s">
        <v>4</v>
      </c>
      <c r="E34" s="142" t="s">
        <v>5</v>
      </c>
      <c r="F34" s="142" t="s">
        <v>63</v>
      </c>
      <c r="G34" s="4"/>
      <c r="H34" s="4"/>
    </row>
    <row r="35" spans="1:10" x14ac:dyDescent="0.25">
      <c r="A35" s="143">
        <v>1</v>
      </c>
      <c r="B35" s="144" t="s">
        <v>19</v>
      </c>
      <c r="C35" s="139"/>
      <c r="D35" s="139"/>
      <c r="E35" s="139"/>
      <c r="F35" s="139"/>
      <c r="G35" s="4"/>
      <c r="H35" s="4"/>
    </row>
    <row r="36" spans="1:10" x14ac:dyDescent="0.25">
      <c r="A36" s="143">
        <v>2</v>
      </c>
      <c r="B36" s="145" t="s">
        <v>64</v>
      </c>
      <c r="C36" s="148">
        <f t="shared" ref="C36:F44" si="0">D9-D23</f>
        <v>-380.4450820149068</v>
      </c>
      <c r="D36" s="148">
        <f t="shared" si="0"/>
        <v>4696.9514816117735</v>
      </c>
      <c r="E36" s="148">
        <f t="shared" si="0"/>
        <v>8705.6989426646032</v>
      </c>
      <c r="F36" s="148">
        <f t="shared" si="0"/>
        <v>10879.961627431054</v>
      </c>
      <c r="G36" s="4"/>
      <c r="H36" s="4"/>
    </row>
    <row r="37" spans="1:10" x14ac:dyDescent="0.25">
      <c r="A37" s="143">
        <v>3</v>
      </c>
      <c r="B37" s="145" t="s">
        <v>111</v>
      </c>
      <c r="C37" s="148">
        <f t="shared" si="0"/>
        <v>-6010.2735615677666</v>
      </c>
      <c r="D37" s="148">
        <f t="shared" si="0"/>
        <v>-1330.1497144588939</v>
      </c>
      <c r="E37" s="148">
        <f t="shared" si="0"/>
        <v>275.18874311594118</v>
      </c>
      <c r="F37" s="148">
        <f t="shared" si="0"/>
        <v>1359.594274363757</v>
      </c>
      <c r="G37" s="4"/>
      <c r="H37" s="4"/>
    </row>
    <row r="38" spans="1:10" x14ac:dyDescent="0.25">
      <c r="A38" s="143">
        <v>4</v>
      </c>
      <c r="B38" s="145" t="s">
        <v>112</v>
      </c>
      <c r="C38" s="148">
        <f t="shared" si="0"/>
        <v>-4748.5610264654933</v>
      </c>
      <c r="D38" s="148">
        <f t="shared" si="0"/>
        <v>-2073.3788220574024</v>
      </c>
      <c r="E38" s="148">
        <f t="shared" si="0"/>
        <v>-1837.577280856618</v>
      </c>
      <c r="F38" s="148">
        <f t="shared" si="0"/>
        <v>-1745.2897299424876</v>
      </c>
      <c r="G38" s="4"/>
      <c r="H38" s="4"/>
    </row>
    <row r="39" spans="1:10" x14ac:dyDescent="0.25">
      <c r="A39" s="143">
        <v>5</v>
      </c>
      <c r="B39" s="145" t="s">
        <v>113</v>
      </c>
      <c r="C39" s="148">
        <f t="shared" si="0"/>
        <v>207.33764131366115</v>
      </c>
      <c r="D39" s="148">
        <f t="shared" si="0"/>
        <v>-88.452655728760874</v>
      </c>
      <c r="E39" s="148">
        <f t="shared" si="0"/>
        <v>118.48102769054458</v>
      </c>
      <c r="F39" s="148">
        <f t="shared" si="0"/>
        <v>1823.4064696678342</v>
      </c>
      <c r="G39" s="4"/>
      <c r="H39" s="4"/>
    </row>
    <row r="40" spans="1:10" x14ac:dyDescent="0.25">
      <c r="A40" s="143">
        <v>6</v>
      </c>
      <c r="B40" s="138" t="s">
        <v>114</v>
      </c>
      <c r="C40" s="148">
        <f t="shared" si="0"/>
        <v>210.2201381595587</v>
      </c>
      <c r="D40" s="148">
        <f t="shared" si="0"/>
        <v>321.28193211085454</v>
      </c>
      <c r="E40" s="148">
        <f t="shared" si="0"/>
        <v>550.02682623576311</v>
      </c>
      <c r="F40" s="148">
        <f t="shared" si="0"/>
        <v>759.23750045887664</v>
      </c>
      <c r="G40" s="4"/>
      <c r="H40" s="4"/>
    </row>
    <row r="41" spans="1:10" x14ac:dyDescent="0.25">
      <c r="A41" s="143">
        <v>7</v>
      </c>
      <c r="B41" s="138" t="s">
        <v>65</v>
      </c>
      <c r="C41" s="148">
        <f t="shared" si="0"/>
        <v>-36183.898592119222</v>
      </c>
      <c r="D41" s="148">
        <f t="shared" si="0"/>
        <v>-10262.958685509453</v>
      </c>
      <c r="E41" s="148">
        <f t="shared" si="0"/>
        <v>-11130.384622071055</v>
      </c>
      <c r="F41" s="148">
        <f t="shared" si="0"/>
        <v>-11774.804766632209</v>
      </c>
      <c r="G41" s="4"/>
      <c r="H41" s="4"/>
    </row>
    <row r="42" spans="1:10" x14ac:dyDescent="0.25">
      <c r="A42" s="143">
        <v>8</v>
      </c>
      <c r="B42" s="138" t="s">
        <v>115</v>
      </c>
      <c r="C42" s="148">
        <f t="shared" si="0"/>
        <v>-2062.3267227382021</v>
      </c>
      <c r="D42" s="148">
        <f t="shared" si="0"/>
        <v>-2627.7732226808439</v>
      </c>
      <c r="E42" s="148">
        <f t="shared" si="0"/>
        <v>-2944.8164406333963</v>
      </c>
      <c r="F42" s="148">
        <f t="shared" si="0"/>
        <v>-3298.974109155155</v>
      </c>
      <c r="G42" s="4"/>
      <c r="H42" s="4"/>
    </row>
    <row r="43" spans="1:10" x14ac:dyDescent="0.25">
      <c r="A43" s="143">
        <v>9</v>
      </c>
      <c r="B43" s="138" t="s">
        <v>66</v>
      </c>
      <c r="C43" s="148">
        <f t="shared" si="0"/>
        <v>-4229.7794217346818</v>
      </c>
      <c r="D43" s="148">
        <f t="shared" si="0"/>
        <v>-1062.2336394975646</v>
      </c>
      <c r="E43" s="148">
        <f t="shared" si="0"/>
        <v>-1034.7609254366616</v>
      </c>
      <c r="F43" s="148">
        <f t="shared" si="0"/>
        <v>-997.98749917148234</v>
      </c>
      <c r="G43" s="4"/>
      <c r="H43" s="4"/>
    </row>
    <row r="44" spans="1:10" x14ac:dyDescent="0.25">
      <c r="A44" s="143">
        <v>10</v>
      </c>
      <c r="B44" s="138" t="s">
        <v>116</v>
      </c>
      <c r="C44" s="148">
        <f t="shared" si="0"/>
        <v>-53197.726627167081</v>
      </c>
      <c r="D44" s="148">
        <f t="shared" si="0"/>
        <v>-12426.713326210272</v>
      </c>
      <c r="E44" s="148">
        <f t="shared" si="0"/>
        <v>-7298.1437292908086</v>
      </c>
      <c r="F44" s="148">
        <f t="shared" si="0"/>
        <v>-2994.8562329798006</v>
      </c>
      <c r="G44" s="4"/>
      <c r="H44" s="4"/>
    </row>
    <row r="45" spans="1:10" x14ac:dyDescent="0.25">
      <c r="C45" s="149">
        <f>C44/D31</f>
        <v>-6.1609319031401856E-2</v>
      </c>
      <c r="D45" s="4"/>
      <c r="E45" s="4"/>
      <c r="F45" s="4"/>
      <c r="G45" s="4"/>
      <c r="H45" s="4"/>
      <c r="I45" s="4"/>
      <c r="J4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F25" sqref="F25"/>
    </sheetView>
  </sheetViews>
  <sheetFormatPr defaultRowHeight="15" x14ac:dyDescent="0.25"/>
  <cols>
    <col min="1" max="1" width="4.7109375" style="5" customWidth="1"/>
    <col min="2" max="2" width="15.140625" style="2" bestFit="1" customWidth="1"/>
    <col min="3" max="3" width="16.28515625" style="2" customWidth="1"/>
    <col min="4" max="4" width="14.85546875" style="3" customWidth="1"/>
    <col min="5" max="5" width="16.42578125" style="3" customWidth="1"/>
    <col min="6" max="6" width="16.140625" style="3" customWidth="1"/>
    <col min="7" max="7" width="18.28515625" style="3" customWidth="1"/>
    <col min="8" max="8" width="18.28515625" style="4" customWidth="1"/>
    <col min="9" max="11" width="18.28515625" customWidth="1"/>
  </cols>
  <sheetData>
    <row r="1" spans="1:8" s="58" customFormat="1" ht="15" customHeight="1" x14ac:dyDescent="0.15">
      <c r="A1" s="1" t="s">
        <v>42</v>
      </c>
      <c r="B1" s="2"/>
      <c r="C1" s="2"/>
      <c r="D1" s="3"/>
      <c r="E1" s="3"/>
      <c r="F1" s="3"/>
      <c r="G1" s="3"/>
      <c r="H1" s="83"/>
    </row>
    <row r="2" spans="1:8" s="58" customFormat="1" ht="15" customHeight="1" x14ac:dyDescent="0.15">
      <c r="A2" s="82" t="s">
        <v>62</v>
      </c>
      <c r="B2" s="77"/>
      <c r="C2" s="77"/>
      <c r="D2" s="77"/>
      <c r="E2" s="77"/>
      <c r="F2" s="77"/>
      <c r="G2" s="3"/>
      <c r="H2" s="83"/>
    </row>
    <row r="3" spans="1:8" x14ac:dyDescent="0.25">
      <c r="A3" s="35"/>
      <c r="B3" s="36"/>
      <c r="C3" s="36"/>
      <c r="D3" s="36"/>
      <c r="E3" s="36"/>
      <c r="F3" s="36"/>
    </row>
    <row r="4" spans="1:8" x14ac:dyDescent="0.25">
      <c r="A4" s="35"/>
      <c r="B4" s="36"/>
      <c r="C4" s="36"/>
      <c r="D4" s="36"/>
      <c r="E4" s="36"/>
      <c r="F4" s="36"/>
    </row>
    <row r="5" spans="1:8" x14ac:dyDescent="0.25">
      <c r="A5" s="35"/>
      <c r="B5" s="36"/>
      <c r="C5" s="36"/>
      <c r="D5" s="36"/>
      <c r="E5" s="36"/>
      <c r="F5" s="36"/>
    </row>
    <row r="6" spans="1:8" s="60" customFormat="1" ht="11.25" customHeight="1" x14ac:dyDescent="0.2">
      <c r="A6" s="6" t="s">
        <v>0</v>
      </c>
      <c r="B6" s="57"/>
      <c r="C6" s="57"/>
      <c r="D6" s="57"/>
      <c r="E6" s="57"/>
      <c r="F6" s="58"/>
      <c r="G6" s="3"/>
      <c r="H6" s="59"/>
    </row>
    <row r="7" spans="1:8" s="60" customFormat="1" ht="11.25" customHeight="1" x14ac:dyDescent="0.2">
      <c r="A7" s="7" t="s">
        <v>1</v>
      </c>
      <c r="B7" s="86"/>
      <c r="C7" s="87" t="s">
        <v>48</v>
      </c>
      <c r="D7" s="87" t="s">
        <v>10</v>
      </c>
      <c r="E7" s="87" t="s">
        <v>49</v>
      </c>
      <c r="F7" s="87" t="s">
        <v>50</v>
      </c>
      <c r="G7" s="3"/>
      <c r="H7" s="59"/>
    </row>
    <row r="8" spans="1:8" s="61" customFormat="1" ht="17.25" customHeight="1" x14ac:dyDescent="0.2">
      <c r="A8" s="6">
        <v>1</v>
      </c>
      <c r="B8" s="88" t="s">
        <v>8</v>
      </c>
      <c r="C8" s="89">
        <v>146709690.22945762</v>
      </c>
      <c r="D8" s="89">
        <v>188140507.64747825</v>
      </c>
      <c r="E8" s="89">
        <f>C8-D8</f>
        <v>-41430817.418020636</v>
      </c>
      <c r="F8" s="90">
        <f>C8/D8-1</f>
        <v>-0.22021210602689667</v>
      </c>
      <c r="G8" s="3"/>
      <c r="H8" s="59"/>
    </row>
    <row r="9" spans="1:8" s="61" customFormat="1" ht="13.5" customHeight="1" x14ac:dyDescent="0.2">
      <c r="A9" s="6">
        <v>2</v>
      </c>
      <c r="B9" s="88" t="s">
        <v>9</v>
      </c>
      <c r="C9" s="91">
        <v>38209.691828599302</v>
      </c>
      <c r="D9" s="91">
        <v>45439.67026923746</v>
      </c>
      <c r="E9" s="91">
        <f t="shared" ref="E9:E10" si="0">C9-D9</f>
        <v>-7229.9784406381586</v>
      </c>
      <c r="F9" s="90">
        <f t="shared" ref="F9:F10" si="1">C9/D9-1</f>
        <v>-0.15911159561236599</v>
      </c>
      <c r="G9" s="3"/>
      <c r="H9" s="62"/>
    </row>
    <row r="10" spans="1:8" s="61" customFormat="1" ht="13.5" customHeight="1" x14ac:dyDescent="0.2">
      <c r="A10" s="6">
        <v>3</v>
      </c>
      <c r="B10" s="19" t="s">
        <v>7</v>
      </c>
      <c r="C10" s="89">
        <f>C8/C9</f>
        <v>3839.5936530335457</v>
      </c>
      <c r="D10" s="89">
        <f>D8/D9</f>
        <v>4140.4461461255123</v>
      </c>
      <c r="E10" s="89">
        <f t="shared" si="0"/>
        <v>-300.85249309196661</v>
      </c>
      <c r="F10" s="90">
        <f t="shared" si="1"/>
        <v>-7.266185393414526E-2</v>
      </c>
      <c r="G10" s="3"/>
      <c r="H10" s="59"/>
    </row>
    <row r="11" spans="1:8" s="61" customFormat="1" ht="12" x14ac:dyDescent="0.2">
      <c r="A11" s="64"/>
      <c r="B11" s="56"/>
      <c r="C11" s="56"/>
      <c r="D11" s="3"/>
      <c r="E11" s="3"/>
      <c r="F11" s="3"/>
      <c r="G11" s="3"/>
      <c r="H11" s="59"/>
    </row>
    <row r="12" spans="1:8" s="61" customFormat="1" ht="12" x14ac:dyDescent="0.2">
      <c r="A12" s="64"/>
      <c r="B12" s="56"/>
      <c r="C12" s="56"/>
      <c r="D12" s="3"/>
      <c r="E12" s="3"/>
      <c r="F12" s="3"/>
      <c r="G12" s="3"/>
      <c r="H12" s="59"/>
    </row>
    <row r="13" spans="1:8" s="60" customFormat="1" ht="12" x14ac:dyDescent="0.2">
      <c r="A13" s="64"/>
      <c r="B13" s="2"/>
      <c r="C13" s="2"/>
      <c r="D13" s="3"/>
      <c r="E13" s="3"/>
      <c r="F13" s="3"/>
      <c r="G13" s="3"/>
      <c r="H13" s="59"/>
    </row>
    <row r="14" spans="1:8" s="60" customFormat="1" ht="12" x14ac:dyDescent="0.2">
      <c r="A14" s="64"/>
      <c r="B14" s="2"/>
      <c r="C14" s="2"/>
      <c r="D14" s="3"/>
      <c r="E14" s="3"/>
      <c r="F14" s="3"/>
      <c r="G14" s="3"/>
      <c r="H14" s="59"/>
    </row>
    <row r="15" spans="1:8" s="60" customFormat="1" ht="12" x14ac:dyDescent="0.2">
      <c r="A15" s="64"/>
      <c r="B15" s="2"/>
      <c r="C15" s="2"/>
      <c r="D15" s="3"/>
      <c r="E15" s="3"/>
      <c r="F15" s="3"/>
      <c r="G15" s="3"/>
      <c r="H15" s="59"/>
    </row>
    <row r="16" spans="1:8" s="60" customFormat="1" ht="12" x14ac:dyDescent="0.2">
      <c r="A16" s="63"/>
      <c r="B16" s="2"/>
      <c r="C16" s="2"/>
      <c r="D16" s="3"/>
      <c r="E16" s="3"/>
      <c r="F16" s="3"/>
      <c r="G16" s="3"/>
      <c r="H16" s="59"/>
    </row>
  </sheetData>
  <pageMargins left="1.2" right="1.2" top="1.2" bottom="1.2" header="0.5" footer="0.5"/>
  <pageSetup orientation="portrait" r:id="rId1"/>
  <headerFooter scaleWithDoc="0">
    <oddFooter>&amp;L&amp;"Verdana,Bold"&amp;10Manitoba Public Insurance&amp;R&amp;"Verdana,Bold"&amp;10Page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showGridLines="0" workbookViewId="0">
      <selection activeCell="D12" sqref="D12"/>
    </sheetView>
  </sheetViews>
  <sheetFormatPr defaultRowHeight="15" x14ac:dyDescent="0.25"/>
  <cols>
    <col min="1" max="1" width="4.7109375" customWidth="1"/>
    <col min="2" max="2" width="8" bestFit="1" customWidth="1"/>
    <col min="3" max="3" width="15.140625" bestFit="1" customWidth="1"/>
    <col min="4" max="4" width="11.85546875" customWidth="1"/>
    <col min="5" max="5" width="2.7109375" customWidth="1"/>
    <col min="6" max="6" width="9.28515625" customWidth="1"/>
    <col min="7" max="7" width="10.140625" bestFit="1" customWidth="1"/>
    <col min="8" max="8" width="11.85546875" customWidth="1"/>
    <col min="9" max="9" width="2.7109375" customWidth="1"/>
    <col min="10" max="10" width="9.28515625" customWidth="1"/>
    <col min="11" max="11" width="10.140625" bestFit="1" customWidth="1"/>
    <col min="12" max="12" width="11.85546875" customWidth="1"/>
  </cols>
  <sheetData>
    <row r="1" spans="1:12" s="101" customFormat="1" ht="16.5" customHeight="1" x14ac:dyDescent="0.15">
      <c r="A1" s="98" t="s">
        <v>58</v>
      </c>
      <c r="B1" s="99"/>
      <c r="C1" s="100"/>
      <c r="D1" s="100"/>
      <c r="E1" s="99"/>
    </row>
    <row r="2" spans="1:12" s="101" customFormat="1" ht="16.5" customHeight="1" x14ac:dyDescent="0.15">
      <c r="A2" s="102" t="s">
        <v>74</v>
      </c>
      <c r="B2" s="99"/>
      <c r="C2" s="98"/>
      <c r="D2" s="98"/>
      <c r="E2" s="99" t="s">
        <v>117</v>
      </c>
    </row>
    <row r="3" spans="1:12" s="103" customFormat="1" ht="12.75" x14ac:dyDescent="0.2">
      <c r="B3" s="92"/>
      <c r="C3" s="104"/>
      <c r="D3" s="104"/>
      <c r="E3" s="105"/>
    </row>
    <row r="4" spans="1:12" s="103" customFormat="1" ht="12.75" x14ac:dyDescent="0.2">
      <c r="B4" s="92"/>
      <c r="C4" s="104"/>
      <c r="D4" s="104"/>
      <c r="E4" s="105"/>
    </row>
    <row r="6" spans="1:12" s="14" customFormat="1" ht="17.25" customHeight="1" x14ac:dyDescent="0.25">
      <c r="A6" s="137"/>
      <c r="B6" s="483"/>
      <c r="C6" s="483"/>
      <c r="D6" s="483"/>
      <c r="E6" s="484"/>
      <c r="F6" s="483" t="s">
        <v>396</v>
      </c>
      <c r="G6" s="483"/>
      <c r="H6" s="483"/>
      <c r="I6" s="484"/>
      <c r="J6" s="483" t="s">
        <v>124</v>
      </c>
      <c r="K6" s="483"/>
      <c r="L6" s="483"/>
    </row>
    <row r="7" spans="1:12" ht="11.25" customHeight="1" x14ac:dyDescent="0.25">
      <c r="A7" s="487" t="s">
        <v>0</v>
      </c>
      <c r="B7" s="488" t="s">
        <v>67</v>
      </c>
      <c r="C7" s="489" t="s">
        <v>68</v>
      </c>
      <c r="D7" s="489" t="s">
        <v>69</v>
      </c>
      <c r="E7" s="485"/>
      <c r="F7" s="488" t="s">
        <v>70</v>
      </c>
      <c r="G7" s="489" t="s">
        <v>65</v>
      </c>
      <c r="H7" s="489" t="s">
        <v>65</v>
      </c>
      <c r="I7" s="485"/>
      <c r="J7" s="488" t="s">
        <v>70</v>
      </c>
      <c r="K7" s="489" t="s">
        <v>65</v>
      </c>
      <c r="L7" s="489" t="s">
        <v>65</v>
      </c>
    </row>
    <row r="8" spans="1:12" ht="11.25" customHeight="1" x14ac:dyDescent="0.25">
      <c r="A8" s="490" t="s">
        <v>1</v>
      </c>
      <c r="B8" s="491" t="s">
        <v>71</v>
      </c>
      <c r="C8" s="492" t="s">
        <v>72</v>
      </c>
      <c r="D8" s="492" t="s">
        <v>73</v>
      </c>
      <c r="E8" s="486"/>
      <c r="F8" s="491" t="s">
        <v>71</v>
      </c>
      <c r="G8" s="492" t="s">
        <v>8</v>
      </c>
      <c r="H8" s="492" t="s">
        <v>9</v>
      </c>
      <c r="I8" s="486"/>
      <c r="J8" s="491" t="s">
        <v>71</v>
      </c>
      <c r="K8" s="492" t="s">
        <v>8</v>
      </c>
      <c r="L8" s="492" t="s">
        <v>9</v>
      </c>
    </row>
    <row r="9" spans="1:12" x14ac:dyDescent="0.25">
      <c r="A9" s="493">
        <v>1</v>
      </c>
      <c r="B9" s="494">
        <v>43922</v>
      </c>
      <c r="C9" s="495">
        <v>31555949</v>
      </c>
      <c r="D9" s="496">
        <v>21375</v>
      </c>
      <c r="E9" s="485"/>
      <c r="F9" s="494">
        <v>43922</v>
      </c>
      <c r="G9" s="495">
        <v>15826680.382298965</v>
      </c>
      <c r="H9" s="496">
        <v>4018.5700566186165</v>
      </c>
      <c r="I9" s="485"/>
      <c r="J9" s="494">
        <v>43922</v>
      </c>
      <c r="K9" s="495">
        <v>15538460.594182484</v>
      </c>
      <c r="L9" s="496">
        <v>3939.1647850713448</v>
      </c>
    </row>
    <row r="10" spans="1:12" x14ac:dyDescent="0.25">
      <c r="A10" s="493">
        <v>2</v>
      </c>
      <c r="B10" s="494">
        <v>43952</v>
      </c>
      <c r="C10" s="495">
        <v>29999545</v>
      </c>
      <c r="D10" s="496">
        <v>26361</v>
      </c>
      <c r="E10" s="485"/>
      <c r="F10" s="494">
        <v>43952</v>
      </c>
      <c r="G10" s="495">
        <v>19339450.974266846</v>
      </c>
      <c r="H10" s="496">
        <v>5042.9107290254851</v>
      </c>
      <c r="I10" s="485"/>
      <c r="J10" s="494">
        <v>43952</v>
      </c>
      <c r="K10" s="495">
        <v>18911782.564714346</v>
      </c>
      <c r="L10" s="496">
        <v>4931.2458804424296</v>
      </c>
    </row>
    <row r="11" spans="1:12" x14ac:dyDescent="0.25">
      <c r="A11" s="493">
        <v>3</v>
      </c>
      <c r="B11" s="494">
        <v>43983</v>
      </c>
      <c r="C11" s="495">
        <v>29963557</v>
      </c>
      <c r="D11" s="496">
        <v>28108</v>
      </c>
      <c r="E11" s="485"/>
      <c r="F11" s="494">
        <v>43983</v>
      </c>
      <c r="G11" s="495">
        <v>24789872.135743681</v>
      </c>
      <c r="H11" s="496">
        <v>6343.6144854239401</v>
      </c>
      <c r="I11" s="485"/>
      <c r="J11" s="494">
        <v>43983</v>
      </c>
      <c r="K11" s="495">
        <v>24509482.190030653</v>
      </c>
      <c r="L11" s="496">
        <v>6283.7473136317722</v>
      </c>
    </row>
    <row r="12" spans="1:12" x14ac:dyDescent="0.25">
      <c r="A12" s="493">
        <v>4</v>
      </c>
      <c r="B12" s="494">
        <v>44013</v>
      </c>
      <c r="C12" s="495">
        <v>32120691</v>
      </c>
      <c r="D12" s="496">
        <v>27816</v>
      </c>
      <c r="E12" s="485"/>
      <c r="F12" s="494">
        <v>44013</v>
      </c>
      <c r="G12" s="495">
        <v>27479810.729317125</v>
      </c>
      <c r="H12" s="496">
        <v>6732.2844290501871</v>
      </c>
      <c r="I12" s="485"/>
      <c r="J12" s="494">
        <v>44013</v>
      </c>
      <c r="K12" s="495">
        <v>27515990.604364321</v>
      </c>
      <c r="L12" s="496">
        <v>6730.000225939194</v>
      </c>
    </row>
    <row r="13" spans="1:12" x14ac:dyDescent="0.25">
      <c r="A13" s="493">
        <v>5</v>
      </c>
      <c r="B13" s="494">
        <v>44044</v>
      </c>
      <c r="C13" s="495">
        <v>32394818</v>
      </c>
      <c r="D13" s="496">
        <v>28272</v>
      </c>
      <c r="E13" s="485"/>
      <c r="F13" s="494">
        <v>44044</v>
      </c>
      <c r="G13" s="495">
        <v>26969177.706469849</v>
      </c>
      <c r="H13" s="496">
        <v>6598.1814609720286</v>
      </c>
      <c r="I13" s="485"/>
      <c r="J13" s="494">
        <v>44044</v>
      </c>
      <c r="K13" s="495">
        <v>27091029.781042203</v>
      </c>
      <c r="L13" s="496">
        <v>6599.0335522643709</v>
      </c>
    </row>
    <row r="14" spans="1:12" x14ac:dyDescent="0.25">
      <c r="A14" s="493">
        <v>6</v>
      </c>
      <c r="B14" s="494">
        <v>44075</v>
      </c>
      <c r="C14" s="495">
        <v>34187907</v>
      </c>
      <c r="D14" s="496">
        <v>24644</v>
      </c>
      <c r="E14" s="485"/>
      <c r="F14" s="494">
        <v>44075</v>
      </c>
      <c r="G14" s="495">
        <v>28111694.277008928</v>
      </c>
      <c r="H14" s="496">
        <v>6732.6301228646334</v>
      </c>
      <c r="I14" s="485"/>
      <c r="J14" s="494">
        <v>44075</v>
      </c>
      <c r="K14" s="495">
        <v>28398902.154168699</v>
      </c>
      <c r="L14" s="496">
        <v>6757.1664200699834</v>
      </c>
    </row>
    <row r="15" spans="1:12" x14ac:dyDescent="0.25">
      <c r="A15" s="493">
        <v>7</v>
      </c>
      <c r="B15" s="494">
        <v>44105</v>
      </c>
      <c r="C15" s="495">
        <v>39498048</v>
      </c>
      <c r="D15" s="496">
        <v>25204</v>
      </c>
      <c r="E15" s="485"/>
      <c r="F15" s="494">
        <v>44105</v>
      </c>
      <c r="G15" s="495">
        <v>35269964.317586161</v>
      </c>
      <c r="H15" s="496">
        <v>7933.0496006982921</v>
      </c>
      <c r="I15" s="485"/>
      <c r="J15" s="494">
        <v>44105</v>
      </c>
      <c r="K15" s="495">
        <v>35225006.858058356</v>
      </c>
      <c r="L15" s="496">
        <v>7996.4007520805353</v>
      </c>
    </row>
    <row r="16" spans="1:12" x14ac:dyDescent="0.25">
      <c r="A16" s="493">
        <v>8</v>
      </c>
      <c r="B16" s="494">
        <v>44136</v>
      </c>
      <c r="C16" s="495">
        <v>44780915</v>
      </c>
      <c r="D16" s="496">
        <v>24445</v>
      </c>
      <c r="E16" s="485"/>
      <c r="F16" s="494">
        <v>44136</v>
      </c>
      <c r="G16" s="495">
        <v>28389795.489552308</v>
      </c>
      <c r="H16" s="496">
        <v>5916.9295569388396</v>
      </c>
      <c r="I16" s="485"/>
      <c r="J16" s="494">
        <v>44136</v>
      </c>
      <c r="K16" s="495">
        <v>28509376.573787943</v>
      </c>
      <c r="L16" s="496">
        <v>6097.9329310882658</v>
      </c>
    </row>
    <row r="17" spans="1:12" x14ac:dyDescent="0.25">
      <c r="A17" s="493">
        <v>9</v>
      </c>
      <c r="B17" s="494">
        <v>44166</v>
      </c>
      <c r="C17" s="495">
        <v>50065715</v>
      </c>
      <c r="D17" s="496">
        <v>23298</v>
      </c>
      <c r="E17" s="485"/>
      <c r="F17" s="494">
        <v>44166</v>
      </c>
      <c r="G17" s="495">
        <v>33109971.092738923</v>
      </c>
      <c r="H17" s="496">
        <v>6891.7536943352952</v>
      </c>
      <c r="I17" s="485"/>
      <c r="J17" s="494">
        <v>44166</v>
      </c>
      <c r="K17" s="495">
        <v>32870519.925837457</v>
      </c>
      <c r="L17" s="496">
        <v>7067.7945122098172</v>
      </c>
    </row>
    <row r="18" spans="1:12" x14ac:dyDescent="0.25">
      <c r="A18" s="493">
        <v>10</v>
      </c>
      <c r="B18" s="494">
        <v>44197</v>
      </c>
      <c r="C18" s="495">
        <v>55351829</v>
      </c>
      <c r="D18" s="496">
        <v>26875</v>
      </c>
      <c r="E18" s="485"/>
      <c r="F18" s="494">
        <v>44197</v>
      </c>
      <c r="G18" s="495">
        <v>30310950.545882143</v>
      </c>
      <c r="H18" s="496">
        <v>6603.4942194629057</v>
      </c>
      <c r="I18" s="485"/>
      <c r="J18" s="494">
        <v>44197</v>
      </c>
      <c r="K18" s="495">
        <v>29912910.290293522</v>
      </c>
      <c r="L18" s="496">
        <v>6802.0459711204139</v>
      </c>
    </row>
    <row r="19" spans="1:12" x14ac:dyDescent="0.25">
      <c r="A19" s="493">
        <v>11</v>
      </c>
      <c r="B19" s="494">
        <v>44228</v>
      </c>
      <c r="C19" s="495">
        <v>43085903</v>
      </c>
      <c r="D19" s="496">
        <v>21268</v>
      </c>
      <c r="E19" s="485"/>
      <c r="F19" s="494">
        <v>44228</v>
      </c>
      <c r="G19" s="495">
        <v>29288979.280401412</v>
      </c>
      <c r="H19" s="496">
        <v>6994.3090896547428</v>
      </c>
      <c r="I19" s="485"/>
      <c r="J19" s="494">
        <v>44228</v>
      </c>
      <c r="K19" s="495">
        <v>28509208.231911849</v>
      </c>
      <c r="L19" s="496">
        <v>7097.6916820495571</v>
      </c>
    </row>
    <row r="20" spans="1:12" x14ac:dyDescent="0.25">
      <c r="A20" s="493">
        <v>12</v>
      </c>
      <c r="B20" s="494">
        <v>44256</v>
      </c>
      <c r="C20" s="495">
        <v>40933158</v>
      </c>
      <c r="D20" s="496">
        <v>22471.5</v>
      </c>
      <c r="E20" s="485"/>
      <c r="F20" s="494">
        <v>44256</v>
      </c>
      <c r="G20" s="495">
        <v>32673338.386375379</v>
      </c>
      <c r="H20" s="496">
        <v>7906.2882144273381</v>
      </c>
      <c r="I20" s="485"/>
      <c r="J20" s="494">
        <v>44256</v>
      </c>
      <c r="K20" s="495">
        <v>27043963.918037437</v>
      </c>
      <c r="L20" s="496">
        <v>6485.5517453162402</v>
      </c>
    </row>
    <row r="21" spans="1:12" x14ac:dyDescent="0.25">
      <c r="A21" s="493">
        <v>13</v>
      </c>
      <c r="B21" s="494">
        <v>44287</v>
      </c>
      <c r="C21" s="495">
        <v>24392117.179626156</v>
      </c>
      <c r="D21" s="496">
        <v>10770.297963323883</v>
      </c>
      <c r="E21" s="485"/>
      <c r="F21" s="494">
        <v>44287</v>
      </c>
      <c r="G21" s="495">
        <v>25094722.088055976</v>
      </c>
      <c r="H21" s="496">
        <v>6236.680146255766</v>
      </c>
      <c r="I21" s="485"/>
      <c r="J21" s="494">
        <v>44287</v>
      </c>
      <c r="K21" s="495">
        <v>21987606.923091266</v>
      </c>
      <c r="L21" s="496">
        <v>5526.4632114978122</v>
      </c>
    </row>
    <row r="22" spans="1:12" x14ac:dyDescent="0.25">
      <c r="A22" s="493">
        <v>14</v>
      </c>
      <c r="B22" s="494">
        <v>44317</v>
      </c>
      <c r="C22" s="495">
        <v>27376511.87910492</v>
      </c>
      <c r="D22" s="496">
        <v>18583.701064152701</v>
      </c>
      <c r="E22" s="485"/>
      <c r="F22" s="494">
        <v>44317</v>
      </c>
      <c r="G22" s="495">
        <v>27680491.573374804</v>
      </c>
      <c r="H22" s="496">
        <v>6621.5463092007776</v>
      </c>
      <c r="I22" s="485"/>
      <c r="J22" s="494">
        <v>44317</v>
      </c>
      <c r="K22" s="495">
        <v>24207351.934698585</v>
      </c>
      <c r="L22" s="496">
        <v>5867.1250220971388</v>
      </c>
    </row>
    <row r="23" spans="1:12" x14ac:dyDescent="0.25">
      <c r="A23" s="493">
        <v>15</v>
      </c>
      <c r="B23" s="494">
        <v>44348</v>
      </c>
      <c r="C23" s="495">
        <v>28138599.857958071</v>
      </c>
      <c r="D23" s="496">
        <v>21997.678012016793</v>
      </c>
      <c r="E23" s="485"/>
      <c r="F23" s="494">
        <v>44348</v>
      </c>
      <c r="G23" s="495">
        <v>29577679.121358484</v>
      </c>
      <c r="H23" s="496">
        <v>6873.0047374208016</v>
      </c>
      <c r="I23" s="485"/>
      <c r="J23" s="494">
        <v>44348</v>
      </c>
      <c r="K23" s="495">
        <v>25959187.446539581</v>
      </c>
      <c r="L23" s="496">
        <v>6109.1986985551994</v>
      </c>
    </row>
    <row r="24" spans="1:12" x14ac:dyDescent="0.25">
      <c r="A24" s="493">
        <v>16</v>
      </c>
      <c r="B24" s="494">
        <v>44378</v>
      </c>
      <c r="C24" s="495">
        <v>29632911.493984807</v>
      </c>
      <c r="D24" s="496">
        <v>23575.81520794431</v>
      </c>
      <c r="E24" s="485"/>
      <c r="F24" s="494">
        <v>44378</v>
      </c>
      <c r="G24" s="495">
        <v>29447373.915240437</v>
      </c>
      <c r="H24" s="496">
        <v>6847.5457585994209</v>
      </c>
      <c r="I24" s="485"/>
      <c r="J24" s="494">
        <v>44378</v>
      </c>
      <c r="K24" s="495">
        <v>28956340.843996972</v>
      </c>
      <c r="L24" s="496">
        <v>6852.5863650410156</v>
      </c>
    </row>
    <row r="25" spans="1:12" x14ac:dyDescent="0.25">
      <c r="A25" s="493">
        <v>17</v>
      </c>
      <c r="B25" s="494">
        <v>44409</v>
      </c>
      <c r="C25" s="495">
        <v>30085463.284639888</v>
      </c>
      <c r="D25" s="496">
        <v>24463.240177045485</v>
      </c>
      <c r="E25" s="485"/>
      <c r="F25" s="494">
        <v>44409</v>
      </c>
      <c r="G25" s="495">
        <v>29590470.389706891</v>
      </c>
      <c r="H25" s="496">
        <v>6790.304452262304</v>
      </c>
      <c r="I25" s="485"/>
      <c r="J25" s="494">
        <v>44409</v>
      </c>
      <c r="K25" s="495">
        <v>29319112.72065543</v>
      </c>
      <c r="L25" s="496">
        <v>6802.4162478947073</v>
      </c>
    </row>
    <row r="26" spans="1:12" x14ac:dyDescent="0.25">
      <c r="A26" s="493">
        <v>18</v>
      </c>
      <c r="B26" s="494">
        <v>44440</v>
      </c>
      <c r="C26" s="495">
        <v>31563736.381694365</v>
      </c>
      <c r="D26" s="496">
        <v>24598.903202748108</v>
      </c>
      <c r="E26" s="485"/>
      <c r="F26" s="494">
        <v>44440</v>
      </c>
      <c r="G26" s="495">
        <v>31255027.772830639</v>
      </c>
      <c r="H26" s="496">
        <v>7012.9898815923589</v>
      </c>
      <c r="I26" s="485"/>
      <c r="J26" s="494">
        <v>44440</v>
      </c>
      <c r="K26" s="495">
        <v>30870125.644943234</v>
      </c>
      <c r="L26" s="496">
        <v>6986.8977912503015</v>
      </c>
    </row>
    <row r="27" spans="1:12" x14ac:dyDescent="0.25">
      <c r="A27" s="493">
        <v>19</v>
      </c>
      <c r="B27" s="494">
        <v>44470</v>
      </c>
      <c r="C27" s="495">
        <v>40299629.787696876</v>
      </c>
      <c r="D27" s="496">
        <v>27220.163721027777</v>
      </c>
      <c r="E27" s="485"/>
      <c r="F27" s="494">
        <v>44470</v>
      </c>
      <c r="G27" s="495">
        <v>41452267.492811486</v>
      </c>
      <c r="H27" s="496">
        <v>9019.8951639816714</v>
      </c>
      <c r="I27" s="485"/>
      <c r="J27" s="494">
        <v>44470</v>
      </c>
      <c r="K27" s="495">
        <v>41685632.031276114</v>
      </c>
      <c r="L27" s="496">
        <v>9151.7589928122397</v>
      </c>
    </row>
    <row r="28" spans="1:12" x14ac:dyDescent="0.25">
      <c r="A28" s="493">
        <v>20</v>
      </c>
      <c r="B28" s="494">
        <v>44501</v>
      </c>
      <c r="C28" s="495">
        <v>45821827.594890706</v>
      </c>
      <c r="D28" s="496">
        <v>27456.327727310229</v>
      </c>
      <c r="E28" s="485"/>
      <c r="F28" s="494">
        <v>44501</v>
      </c>
      <c r="G28" s="495">
        <v>48512025.647050261</v>
      </c>
      <c r="H28" s="496">
        <v>9960.122311425981</v>
      </c>
      <c r="I28" s="485"/>
      <c r="J28" s="494">
        <v>44501</v>
      </c>
      <c r="K28" s="495">
        <v>48149234.163163975</v>
      </c>
      <c r="L28" s="496">
        <v>9984.8359334470078</v>
      </c>
    </row>
    <row r="29" spans="1:12" x14ac:dyDescent="0.25">
      <c r="A29" s="493">
        <v>21</v>
      </c>
      <c r="B29" s="494">
        <v>44531</v>
      </c>
      <c r="C29" s="495">
        <v>45139650.485152468</v>
      </c>
      <c r="D29" s="496">
        <v>26617.322212425235</v>
      </c>
      <c r="E29" s="485"/>
      <c r="F29" s="494">
        <v>44531</v>
      </c>
      <c r="G29" s="495">
        <v>53074038.8518079</v>
      </c>
      <c r="H29" s="496">
        <v>11540.9362139241</v>
      </c>
      <c r="I29" s="485"/>
      <c r="J29" s="494">
        <v>44531</v>
      </c>
      <c r="K29" s="495">
        <v>52082315.55905541</v>
      </c>
      <c r="L29" s="496">
        <v>11565.917992604449</v>
      </c>
    </row>
    <row r="30" spans="1:12" x14ac:dyDescent="0.25">
      <c r="A30" s="493">
        <v>22</v>
      </c>
      <c r="B30" s="494">
        <v>44562</v>
      </c>
      <c r="C30" s="495">
        <v>53661313.808229901</v>
      </c>
      <c r="D30" s="496">
        <v>30595.956572940104</v>
      </c>
      <c r="E30" s="485"/>
      <c r="F30" s="494">
        <v>44562</v>
      </c>
      <c r="G30" s="495">
        <v>50573731.185043797</v>
      </c>
      <c r="H30" s="496">
        <v>11430.114557249615</v>
      </c>
      <c r="I30" s="485"/>
      <c r="J30" s="494">
        <v>44562</v>
      </c>
      <c r="K30" s="495">
        <v>50305665.035121299</v>
      </c>
      <c r="L30" s="496">
        <v>11571.788315410202</v>
      </c>
    </row>
    <row r="31" spans="1:12" x14ac:dyDescent="0.25">
      <c r="A31" s="493">
        <v>23</v>
      </c>
      <c r="B31" s="494">
        <v>44593</v>
      </c>
      <c r="C31" s="495">
        <v>40888522.384133607</v>
      </c>
      <c r="D31" s="496">
        <v>25447.91501544444</v>
      </c>
      <c r="E31" s="485"/>
      <c r="F31" s="494">
        <v>44593</v>
      </c>
      <c r="G31" s="495">
        <v>41584458.635309398</v>
      </c>
      <c r="H31" s="496">
        <v>9642.5931029461244</v>
      </c>
      <c r="I31" s="485"/>
      <c r="J31" s="494">
        <v>44593</v>
      </c>
      <c r="K31" s="495">
        <v>41290971.566272475</v>
      </c>
      <c r="L31" s="496">
        <v>9728.7482557678177</v>
      </c>
    </row>
    <row r="32" spans="1:12" x14ac:dyDescent="0.25">
      <c r="A32" s="493">
        <v>24</v>
      </c>
      <c r="B32" s="494">
        <v>44621</v>
      </c>
      <c r="C32" s="495">
        <v>37518277.752824187</v>
      </c>
      <c r="D32" s="496">
        <v>25783.795790287604</v>
      </c>
      <c r="E32" s="485"/>
      <c r="F32" s="494">
        <v>44621</v>
      </c>
      <c r="G32" s="495">
        <v>33853643.335037194</v>
      </c>
      <c r="H32" s="496">
        <v>8007.8937629463189</v>
      </c>
      <c r="I32" s="485"/>
      <c r="J32" s="494">
        <v>44621</v>
      </c>
      <c r="K32" s="495">
        <v>32799535.051616274</v>
      </c>
      <c r="L32" s="496">
        <v>7879.584707539314</v>
      </c>
    </row>
    <row r="33" spans="1:12" x14ac:dyDescent="0.25">
      <c r="A33" s="94"/>
      <c r="B33" s="95"/>
      <c r="C33" s="96"/>
      <c r="D33" s="97"/>
      <c r="E33" s="93"/>
      <c r="F33" s="95"/>
      <c r="G33" s="96"/>
      <c r="H33" s="97"/>
      <c r="I33" s="97"/>
      <c r="J33" s="95"/>
      <c r="K33" s="96"/>
      <c r="L33" s="9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0"/>
  <sheetViews>
    <sheetView showGridLines="0" zoomScaleNormal="100" workbookViewId="0">
      <selection activeCell="I14" sqref="I14"/>
    </sheetView>
  </sheetViews>
  <sheetFormatPr defaultRowHeight="15" x14ac:dyDescent="0.25"/>
  <cols>
    <col min="1" max="1" width="3.7109375" customWidth="1"/>
    <col min="2" max="2" width="12" customWidth="1"/>
    <col min="3" max="3" width="13" customWidth="1"/>
    <col min="4" max="4" width="12.85546875" customWidth="1"/>
    <col min="5" max="5" width="12.140625" customWidth="1"/>
    <col min="6" max="6" width="12.42578125" customWidth="1"/>
    <col min="7" max="7" width="11.28515625" customWidth="1"/>
    <col min="8" max="8" width="2.85546875" customWidth="1"/>
    <col min="13" max="14" width="11.140625" bestFit="1" customWidth="1"/>
    <col min="16" max="16" width="11" bestFit="1" customWidth="1"/>
  </cols>
  <sheetData>
    <row r="1" spans="1:10" s="58" customFormat="1" ht="15" customHeight="1" x14ac:dyDescent="0.15">
      <c r="A1" s="79" t="s">
        <v>59</v>
      </c>
    </row>
    <row r="2" spans="1:10" s="58" customFormat="1" ht="15" customHeight="1" x14ac:dyDescent="0.15">
      <c r="A2" s="81" t="s">
        <v>57</v>
      </c>
      <c r="B2" s="81"/>
      <c r="C2" s="81"/>
      <c r="D2" s="81"/>
      <c r="E2" s="81"/>
      <c r="F2" s="81"/>
    </row>
    <row r="6" spans="1:10" ht="12" customHeight="1" x14ac:dyDescent="0.25">
      <c r="C6" s="65"/>
      <c r="D6" s="65"/>
      <c r="E6" s="65"/>
      <c r="F6" s="45" t="s">
        <v>53</v>
      </c>
      <c r="G6" s="65"/>
    </row>
    <row r="7" spans="1:10" ht="12" customHeight="1" x14ac:dyDescent="0.25">
      <c r="A7" s="10" t="s">
        <v>0</v>
      </c>
      <c r="C7" s="45" t="s">
        <v>52</v>
      </c>
      <c r="D7" s="45" t="s">
        <v>76</v>
      </c>
      <c r="E7" s="45" t="s">
        <v>77</v>
      </c>
      <c r="F7" s="45" t="s">
        <v>20</v>
      </c>
      <c r="G7" s="45" t="s">
        <v>54</v>
      </c>
      <c r="H7" s="23"/>
      <c r="I7" s="23"/>
    </row>
    <row r="8" spans="1:10" ht="12" customHeight="1" x14ac:dyDescent="0.25">
      <c r="A8" s="51" t="s">
        <v>1</v>
      </c>
      <c r="B8" s="39" t="s">
        <v>18</v>
      </c>
      <c r="C8" s="71" t="s">
        <v>393</v>
      </c>
      <c r="D8" s="71" t="s">
        <v>394</v>
      </c>
      <c r="E8" s="71" t="s">
        <v>393</v>
      </c>
      <c r="F8" s="29" t="s">
        <v>395</v>
      </c>
      <c r="G8" s="29" t="s">
        <v>55</v>
      </c>
      <c r="H8" s="23"/>
      <c r="I8" s="23"/>
    </row>
    <row r="9" spans="1:10" x14ac:dyDescent="0.25">
      <c r="A9" s="6">
        <v>1</v>
      </c>
      <c r="B9" s="66" t="s">
        <v>19</v>
      </c>
      <c r="C9" s="67"/>
      <c r="D9" s="67"/>
      <c r="E9" s="67"/>
      <c r="F9" s="67"/>
      <c r="G9" s="67"/>
      <c r="H9" s="68"/>
      <c r="I9" s="68"/>
      <c r="J9" s="15"/>
    </row>
    <row r="10" spans="1:10" x14ac:dyDescent="0.25">
      <c r="A10" s="6">
        <v>2</v>
      </c>
      <c r="B10" s="43" t="s">
        <v>39</v>
      </c>
      <c r="C10" s="50">
        <v>2078.4</v>
      </c>
      <c r="D10" s="50">
        <v>2085.5</v>
      </c>
      <c r="E10" s="50">
        <v>2104.1</v>
      </c>
      <c r="F10" s="50">
        <v>18.600000000000001</v>
      </c>
      <c r="G10" s="112">
        <v>8.8999999999999999E-3</v>
      </c>
      <c r="H10" s="68"/>
      <c r="I10" s="68"/>
      <c r="J10" s="15"/>
    </row>
    <row r="11" spans="1:10" x14ac:dyDescent="0.25">
      <c r="A11" s="6">
        <v>3</v>
      </c>
      <c r="B11" s="43" t="s">
        <v>34</v>
      </c>
      <c r="C11" s="50">
        <v>172.2</v>
      </c>
      <c r="D11" s="50">
        <v>182.1</v>
      </c>
      <c r="E11" s="50">
        <v>184.7</v>
      </c>
      <c r="F11" s="50">
        <v>2.6</v>
      </c>
      <c r="G11" s="112">
        <v>1.4500000000000001E-2</v>
      </c>
      <c r="H11" s="68"/>
      <c r="I11" s="68"/>
      <c r="J11" s="15"/>
    </row>
    <row r="12" spans="1:10" x14ac:dyDescent="0.25">
      <c r="A12" s="6">
        <v>4</v>
      </c>
      <c r="B12" s="43" t="s">
        <v>40</v>
      </c>
      <c r="C12" s="50">
        <v>240.1</v>
      </c>
      <c r="D12" s="50">
        <v>257.3</v>
      </c>
      <c r="E12" s="50">
        <v>260.7</v>
      </c>
      <c r="F12" s="50">
        <v>3.4</v>
      </c>
      <c r="G12" s="112">
        <v>1.3299999999999999E-2</v>
      </c>
      <c r="H12" s="68"/>
      <c r="I12" s="68"/>
      <c r="J12" s="15"/>
    </row>
    <row r="13" spans="1:10" x14ac:dyDescent="0.25">
      <c r="A13" s="6">
        <v>5</v>
      </c>
      <c r="B13" s="43" t="s">
        <v>56</v>
      </c>
      <c r="C13" s="50">
        <v>554.9</v>
      </c>
      <c r="D13" s="50">
        <v>557.4</v>
      </c>
      <c r="E13" s="50">
        <v>568</v>
      </c>
      <c r="F13" s="50">
        <v>10.6</v>
      </c>
      <c r="G13" s="112">
        <v>1.9E-2</v>
      </c>
      <c r="H13" s="68"/>
      <c r="I13" s="68"/>
      <c r="J13" s="15"/>
    </row>
    <row r="14" spans="1:10" x14ac:dyDescent="0.25">
      <c r="A14" s="6">
        <v>6</v>
      </c>
      <c r="B14" s="39" t="s">
        <v>41</v>
      </c>
      <c r="C14" s="72">
        <v>509.3</v>
      </c>
      <c r="D14" s="72">
        <v>512.5</v>
      </c>
      <c r="E14" s="72">
        <v>517.1</v>
      </c>
      <c r="F14" s="72">
        <v>4.5999999999999996</v>
      </c>
      <c r="G14" s="482">
        <v>8.9999999999999993E-3</v>
      </c>
      <c r="H14" s="68"/>
      <c r="I14" s="68"/>
      <c r="J14" s="15"/>
    </row>
    <row r="15" spans="1:10" x14ac:dyDescent="0.25">
      <c r="A15" s="6">
        <v>7</v>
      </c>
      <c r="B15" s="43" t="s">
        <v>6</v>
      </c>
      <c r="C15" s="50">
        <v>3555</v>
      </c>
      <c r="D15" s="50">
        <v>3594.8</v>
      </c>
      <c r="E15" s="50">
        <v>3634.7</v>
      </c>
      <c r="F15" s="50">
        <v>39.799999999999997</v>
      </c>
      <c r="G15" s="112">
        <v>1.11E-2</v>
      </c>
      <c r="H15" s="68"/>
      <c r="I15" s="68"/>
      <c r="J15" s="15"/>
    </row>
    <row r="16" spans="1:10" ht="6" customHeight="1" x14ac:dyDescent="0.25">
      <c r="A16" s="10"/>
      <c r="H16" s="68"/>
      <c r="I16" s="68"/>
      <c r="J16" s="15"/>
    </row>
    <row r="17" spans="1:10" ht="34.5" customHeight="1" x14ac:dyDescent="0.25">
      <c r="A17" s="6"/>
      <c r="B17" s="498"/>
      <c r="C17" s="498"/>
      <c r="D17" s="498"/>
      <c r="E17" s="498"/>
      <c r="F17" s="498"/>
      <c r="G17" s="498"/>
      <c r="H17" s="68"/>
      <c r="I17" s="68"/>
      <c r="J17" s="15"/>
    </row>
    <row r="18" spans="1:10" ht="24.75" customHeight="1" x14ac:dyDescent="0.25">
      <c r="A18" s="6"/>
      <c r="B18" s="498"/>
      <c r="C18" s="498"/>
      <c r="D18" s="498"/>
      <c r="E18" s="498"/>
      <c r="F18" s="498"/>
      <c r="G18" s="498"/>
      <c r="H18" s="68"/>
      <c r="I18" s="68"/>
      <c r="J18" s="15"/>
    </row>
    <row r="19" spans="1:10" ht="15" customHeight="1" x14ac:dyDescent="0.25">
      <c r="B19" s="69"/>
      <c r="C19" s="68"/>
      <c r="D19" s="68"/>
      <c r="E19" s="68"/>
      <c r="F19" s="68"/>
      <c r="G19" s="68"/>
      <c r="H19" s="68"/>
      <c r="I19" s="68"/>
      <c r="J19" s="15"/>
    </row>
    <row r="20" spans="1:10" x14ac:dyDescent="0.25">
      <c r="C20" s="23"/>
      <c r="D20" s="23"/>
      <c r="E20" s="23"/>
      <c r="F20" s="23"/>
      <c r="G20" s="23"/>
      <c r="H20" s="23"/>
      <c r="I20" s="23"/>
    </row>
  </sheetData>
  <mergeCells count="2">
    <mergeCell ref="B18:G18"/>
    <mergeCell ref="B17:G17"/>
  </mergeCells>
  <pageMargins left="1.2" right="1.2" top="1.2" bottom="1.2" header="0.5" footer="0.5"/>
  <pageSetup scale="89" orientation="portrait" r:id="rId1"/>
  <headerFooter scaleWithDoc="0">
    <oddFooter>&amp;L&amp;"Verdana,Bold"&amp;10Manitoba Public Insurance&amp;R&amp;"Verdana,Bold"&amp;10Page &amp;P of &amp;N</oddFooter>
  </headerFooter>
  <ignoredErrors>
    <ignoredError sqref="B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CC0F58A31E342884B937D94913CE1" ma:contentTypeVersion="1" ma:contentTypeDescription="Create a new document." ma:contentTypeScope="" ma:versionID="9629b649ea0d514bbd082ae469f399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ADBACD-6BC3-414E-A296-DEC3C4D9DC23}">
  <ds:schemaRefs>
    <ds:schemaRef ds:uri="112a586a-6213-477b-80f9-5638c9785084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e09489a1-1d63-4c56-b43b-8cd53ff3ba94"/>
    <ds:schemaRef ds:uri="735a66a3-b744-4303-aee8-e994163515c7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5F6BFE-3512-4230-9FEF-85CBEA2C3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57FB7-BEA1-481A-BCD8-36101C5C4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9</vt:i4>
      </vt:variant>
    </vt:vector>
  </HeadingPairs>
  <TitlesOfParts>
    <vt:vector size="45" baseType="lpstr">
      <vt:lpstr>Fig 1 - Comparisons</vt:lpstr>
      <vt:lpstr>Fig 2-Revenues</vt:lpstr>
      <vt:lpstr>Fig 3-Layups</vt:lpstr>
      <vt:lpstr>Fig 4-Cancelations</vt:lpstr>
      <vt:lpstr>Fig 5-Claims Incurred</vt:lpstr>
      <vt:lpstr>Figure 6</vt:lpstr>
      <vt:lpstr>Fig 4-Collision Claims.Apr-Sep</vt:lpstr>
      <vt:lpstr>Fig 7 - Budgeted Claims</vt:lpstr>
      <vt:lpstr>Fig 8-Investment Portfolio</vt:lpstr>
      <vt:lpstr>Fig 9-II ex int rate impacts</vt:lpstr>
      <vt:lpstr>Fig 10-Net Interest Rate Impact</vt:lpstr>
      <vt:lpstr>Fig 11-Basic Net Income</vt:lpstr>
      <vt:lpstr>Fig 12-Total Equity and MCT</vt:lpstr>
      <vt:lpstr>Fig 13-Extension</vt:lpstr>
      <vt:lpstr>Fig 14-Rebate Cost</vt:lpstr>
      <vt:lpstr>PF-1</vt:lpstr>
      <vt:lpstr>PF-2</vt:lpstr>
      <vt:lpstr>PF-3</vt:lpstr>
      <vt:lpstr>PF-4</vt:lpstr>
      <vt:lpstr>PF-4 Explanation</vt:lpstr>
      <vt:lpstr>PF-5</vt:lpstr>
      <vt:lpstr>PF-5 Explanation</vt:lpstr>
      <vt:lpstr>PF-6</vt:lpstr>
      <vt:lpstr>PF-6 Explanation</vt:lpstr>
      <vt:lpstr>PF-7</vt:lpstr>
      <vt:lpstr>PF-7 Explanation</vt:lpstr>
      <vt:lpstr>PF-8</vt:lpstr>
      <vt:lpstr>PF-9</vt:lpstr>
      <vt:lpstr>PF-10</vt:lpstr>
      <vt:lpstr>EPF-1</vt:lpstr>
      <vt:lpstr>EPF-1.1</vt:lpstr>
      <vt:lpstr>EPF-1.2</vt:lpstr>
      <vt:lpstr>EPF-1.3</vt:lpstr>
      <vt:lpstr>EPF-1.4</vt:lpstr>
      <vt:lpstr>EPF-1.5</vt:lpstr>
      <vt:lpstr>EPF-3</vt:lpstr>
      <vt:lpstr>'EPF-1'!Print_Area</vt:lpstr>
      <vt:lpstr>'EPF-3'!Print_Area</vt:lpstr>
      <vt:lpstr>'PF-4 Explanation'!Print_Area</vt:lpstr>
      <vt:lpstr>'PF-5'!Print_Area</vt:lpstr>
      <vt:lpstr>'PF-5 Explanation'!Print_Area</vt:lpstr>
      <vt:lpstr>'PF-6'!Print_Area</vt:lpstr>
      <vt:lpstr>'PF-6 Explanation'!Print_Area</vt:lpstr>
      <vt:lpstr>'PF-7'!Print_Area</vt:lpstr>
      <vt:lpstr>'PF-7 Explanation'!Print_Area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2017-08-09T20:44:50Z</dcterms:created>
  <dcterms:modified xsi:type="dcterms:W3CDTF">2021-07-18T17:14:54Z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0x010100761CC0F58A31E342884B937D94913CE1</vt:lpwstr>
  </property>
</Properties>
</file>